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comments2.xml" ContentType="application/vnd.openxmlformats-officedocument.spreadsheetml.comments+xml"/>
  <Override PartName="/xl/media/image4.png" ContentType="image/png"/>
  <Override PartName="/xl/media/image3.png" ContentType="image/png"/>
  <Override PartName="/xl/media/image1.png" ContentType="image/png"/>
  <Override PartName="/xl/media/image2.png" ContentType="image/pn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comments1.xml" ContentType="application/vnd.openxmlformats-officedocument.spreadsheetml.comments+xml"/>
  <Override PartName="/xl/worksheets/_rels/sheet6.xml.rels" ContentType="application/vnd.openxmlformats-package.relationship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omments3.xml" ContentType="application/vnd.openxmlformats-officedocument.spreadsheetml.comments+xml"/>
  <Override PartName="/xl/sharedStrings.xml" ContentType="application/vnd.openxmlformats-officedocument.spreadsheetml.sharedStrings+xml"/>
  <Override PartName="/xl/drawings/drawing5.xml" ContentType="application/vnd.openxmlformats-officedocument.drawing+xml"/>
  <Override PartName="/xl/drawings/drawing4.xml" ContentType="application/vnd.openxmlformats-officedocument.drawing+xml"/>
  <Override PartName="/xl/drawings/vmlDrawing1.vml" ContentType="application/vnd.openxmlformats-officedocument.vmlDrawing"/>
  <Override PartName="/xl/drawings/drawing3.xml" ContentType="application/vnd.openxmlformats-officedocument.drawing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vmlDrawing2.vml" ContentType="application/vnd.openxmlformats-officedocument.vmlDrawing"/>
  <Override PartName="/xl/drawings/_rels/drawing5.xml.rels" ContentType="application/vnd.openxmlformats-package.relationships+xml"/>
  <Override PartName="/xl/drawings/_rels/drawing1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vmlDrawing3.vml" ContentType="application/vnd.openxmlformats-officedocument.vmlDrawing"/>
  <Override PartName="/_rels/.rels" ContentType="application/vnd.openxmlformats-package.relationship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3"/>
  </bookViews>
  <sheets>
    <sheet name="Seconde" sheetId="1" state="visible" r:id="rId2"/>
    <sheet name="Première" sheetId="2" state="visible" r:id="rId3"/>
    <sheet name="Terminale" sheetId="3" state="visible" r:id="rId4"/>
    <sheet name="Besoin" sheetId="4" state="visible" r:id="rId5"/>
    <sheet name="DHG" sheetId="5" state="visible" r:id="rId6"/>
    <sheet name="memento " sheetId="6" state="visible" r:id="rId7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GT</author>
  </authors>
  <commentList>
    <comment ref="E27" authorId="0">
      <text>
        <r>
          <rPr>
            <sz val="12"/>
            <color rgb="FF000000"/>
            <rFont val="Calibri"/>
            <family val="2"/>
            <charset val="1"/>
          </rPr>
          <t xml:space="preserve">Autres options à répartir dans la feuille Besoin</t>
        </r>
      </text>
    </comment>
    <comment ref="E28" authorId="0">
      <text>
        <r>
          <rPr>
            <sz val="12"/>
            <color rgb="FF000000"/>
            <rFont val="Calibri"/>
            <family val="2"/>
            <charset val="1"/>
          </rPr>
          <t xml:space="preserve">Autres options à répartir dans la feuille Besoin</t>
        </r>
      </text>
    </comment>
    <comment ref="E29" authorId="0">
      <text>
        <r>
          <rPr>
            <sz val="12"/>
            <color rgb="FF000000"/>
            <rFont val="Calibri"/>
            <family val="2"/>
            <charset val="1"/>
          </rPr>
          <t xml:space="preserve">Autres options à répartir dans la feuille Besoin</t>
        </r>
      </text>
    </comment>
    <comment ref="E44" authorId="0">
      <text>
        <r>
          <rPr>
            <sz val="12"/>
            <color rgb="FF000000"/>
            <rFont val="Calibri"/>
            <family val="2"/>
            <charset val="1"/>
          </rPr>
          <t xml:space="preserve">Autre langue à répartir dans la feuille Besoin</t>
        </r>
      </text>
    </comment>
    <comment ref="E45" authorId="0">
      <text>
        <r>
          <rPr>
            <sz val="12"/>
            <color rgb="FF000000"/>
            <rFont val="Calibri"/>
            <family val="2"/>
            <charset val="1"/>
          </rPr>
          <t xml:space="preserve">Autres langues à répartir dans la feuille Besoin</t>
        </r>
      </text>
    </comment>
    <comment ref="I5" authorId="0">
      <text>
        <r>
          <rPr>
            <sz val="12"/>
            <color rgb="FF000000"/>
            <rFont val="Calibri"/>
            <family val="2"/>
            <charset val="1"/>
          </rPr>
          <t xml:space="preserve">Attention besoins liés aux dédoublements et à la politique de l’établissement</t>
        </r>
      </text>
    </comment>
  </commentList>
</comments>
</file>

<file path=xl/comments2.xml><?xml version="1.0" encoding="utf-8"?>
<comments xmlns="http://schemas.openxmlformats.org/spreadsheetml/2006/main" xmlns:xdr="http://schemas.openxmlformats.org/drawingml/2006/spreadsheetDrawing">
  <authors>
    <author>GT</author>
  </authors>
  <commentList>
    <comment ref="E54" authorId="0">
      <text>
        <r>
          <rPr>
            <sz val="12"/>
            <color rgb="FF000000"/>
            <rFont val="Calibri"/>
            <family val="2"/>
            <charset val="1"/>
          </rPr>
          <t xml:space="preserve">Autre langue à répartir dans la feuille Besoin
</t>
        </r>
      </text>
    </comment>
    <comment ref="I7" authorId="0">
      <text>
        <r>
          <rPr>
            <sz val="12"/>
            <color rgb="FF000000"/>
            <rFont val="Calibri"/>
            <family val="2"/>
            <charset val="1"/>
          </rPr>
          <t xml:space="preserve">Attention besoins liés aux dédoublements et à la politique de l’établissement</t>
        </r>
      </text>
    </comment>
    <comment ref="I17" authorId="0">
      <text>
        <r>
          <rPr>
            <sz val="12"/>
            <color rgb="FF000000"/>
            <rFont val="Calibri"/>
            <family val="2"/>
            <charset val="1"/>
          </rPr>
          <t xml:space="preserve">Attention besoins liés aux dédoublements et à la politique de l’établissement</t>
        </r>
      </text>
    </comment>
    <comment ref="I32" authorId="0">
      <text>
        <r>
          <rPr>
            <sz val="12"/>
            <color rgb="FF000000"/>
            <rFont val="Calibri"/>
            <family val="2"/>
            <charset val="1"/>
          </rPr>
          <t xml:space="preserve">Attention besoins liés aux dédoublements et à la politique de l’établissement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GT</author>
  </authors>
  <commentList>
    <comment ref="E57" authorId="0">
      <text>
        <r>
          <rPr>
            <sz val="12"/>
            <color rgb="FF000000"/>
            <rFont val="Calibri"/>
            <family val="2"/>
            <charset val="1"/>
          </rPr>
          <t xml:space="preserve">Autre langue à répartir dans la feuille Besoin
</t>
        </r>
      </text>
    </comment>
    <comment ref="I7" authorId="0">
      <text>
        <r>
          <rPr>
            <sz val="12"/>
            <color rgb="FF000000"/>
            <rFont val="Calibri"/>
            <family val="2"/>
            <charset val="1"/>
          </rPr>
          <t xml:space="preserve">Attention besoins liés aux dédoublements et à la politique de l’établissement</t>
        </r>
      </text>
    </comment>
    <comment ref="I17" authorId="0">
      <text>
        <r>
          <rPr>
            <sz val="12"/>
            <color rgb="FF000000"/>
            <rFont val="Calibri"/>
            <family val="2"/>
            <charset val="1"/>
          </rPr>
          <t xml:space="preserve">Attention besoins liés aux dédoublements et à la politique de l’établissement</t>
        </r>
      </text>
    </comment>
    <comment ref="I32" authorId="0">
      <text>
        <r>
          <rPr>
            <sz val="12"/>
            <color rgb="FF000000"/>
            <rFont val="Calibri"/>
            <family val="2"/>
            <charset val="1"/>
          </rPr>
          <t xml:space="preserve">Attention besoins liés aux dédoublements et à la politique de l’établissement</t>
        </r>
      </text>
    </comment>
  </commentList>
</comments>
</file>

<file path=xl/sharedStrings.xml><?xml version="1.0" encoding="utf-8"?>
<sst xmlns="http://schemas.openxmlformats.org/spreadsheetml/2006/main" count="279" uniqueCount="121">
  <si>
    <t xml:space="preserve">Classes de seconde</t>
  </si>
  <si>
    <t xml:space="preserve">Dotation</t>
  </si>
  <si>
    <t xml:space="preserve">Répartition</t>
  </si>
  <si>
    <t xml:space="preserve">Nombre de divisions :</t>
  </si>
  <si>
    <t xml:space="preserve">Nombre d’élèves</t>
  </si>
  <si>
    <t xml:space="preserve">Enseignements communs</t>
  </si>
  <si>
    <t xml:space="preserve">groupes</t>
  </si>
  <si>
    <t xml:space="preserve">Hor "grille"</t>
  </si>
  <si>
    <t xml:space="preserve">total</t>
  </si>
  <si>
    <t xml:space="preserve">besoins complémentaires</t>
  </si>
  <si>
    <t xml:space="preserve">Total</t>
  </si>
  <si>
    <t xml:space="preserve">dot/div</t>
  </si>
  <si>
    <t xml:space="preserve">Français</t>
  </si>
  <si>
    <t xml:space="preserve">Enseignement communs</t>
  </si>
  <si>
    <t xml:space="preserve">Histoire-Géographie</t>
  </si>
  <si>
    <t xml:space="preserve">Enveloppe horaire</t>
  </si>
  <si>
    <t xml:space="preserve">LVA et B</t>
  </si>
  <si>
    <t xml:space="preserve">Compléments</t>
  </si>
  <si>
    <t xml:space="preserve">Mathématiques</t>
  </si>
  <si>
    <t xml:space="preserve">Dotation 2de</t>
  </si>
  <si>
    <t xml:space="preserve">Physique-Chimie</t>
  </si>
  <si>
    <t xml:space="preserve">SVT</t>
  </si>
  <si>
    <t xml:space="preserve">Besoins</t>
  </si>
  <si>
    <t xml:space="preserve">EPS</t>
  </si>
  <si>
    <t xml:space="preserve">delta</t>
  </si>
  <si>
    <t xml:space="preserve">EMC</t>
  </si>
  <si>
    <t xml:space="preserve">SES</t>
  </si>
  <si>
    <t xml:space="preserve">SNT</t>
  </si>
  <si>
    <t xml:space="preserve">AP</t>
  </si>
  <si>
    <t xml:space="preserve">Option</t>
  </si>
  <si>
    <t xml:space="preserve">horaire</t>
  </si>
  <si>
    <t xml:space="preserve">DNL</t>
  </si>
  <si>
    <t xml:space="preserve">LCA</t>
  </si>
  <si>
    <t xml:space="preserve">LVC</t>
  </si>
  <si>
    <t xml:space="preserve">Arts</t>
  </si>
  <si>
    <t xml:space="preserve">Autres</t>
  </si>
  <si>
    <t xml:space="preserve">marge/division</t>
  </si>
  <si>
    <t xml:space="preserve">Langues</t>
  </si>
  <si>
    <t xml:space="preserve">Anglais LVA</t>
  </si>
  <si>
    <t xml:space="preserve">Allemand LVA</t>
  </si>
  <si>
    <t xml:space="preserve">Anglais LVB</t>
  </si>
  <si>
    <t xml:space="preserve">Allemand LVB</t>
  </si>
  <si>
    <t xml:space="preserve">Espagnol</t>
  </si>
  <si>
    <t xml:space="preserve">Italien</t>
  </si>
  <si>
    <t xml:space="preserve">Différence</t>
  </si>
  <si>
    <t xml:space="preserve">Classes de première</t>
  </si>
  <si>
    <t xml:space="preserve">Nombre d’élèves : </t>
  </si>
  <si>
    <t xml:space="preserve">Spécialité</t>
  </si>
  <si>
    <t xml:space="preserve">Histoire - Géographie</t>
  </si>
  <si>
    <t xml:space="preserve">Dotation première</t>
  </si>
  <si>
    <t xml:space="preserve">Enseignement scientifique</t>
  </si>
  <si>
    <t xml:space="preserve">Acc Personnalisé</t>
  </si>
  <si>
    <t xml:space="preserve">Totaux</t>
  </si>
  <si>
    <t xml:space="preserve">Spécialités</t>
  </si>
  <si>
    <t xml:space="preserve">Groupes</t>
  </si>
  <si>
    <t xml:space="preserve">Histoire géographie et SP</t>
  </si>
  <si>
    <t xml:space="preserve">Humanités, littérature</t>
  </si>
  <si>
    <t xml:space="preserve">LLCE</t>
  </si>
  <si>
    <t xml:space="preserve">LLCA</t>
  </si>
  <si>
    <t xml:space="preserve">NSI</t>
  </si>
  <si>
    <t xml:space="preserve">Physique-chimie</t>
  </si>
  <si>
    <t xml:space="preserve">SI</t>
  </si>
  <si>
    <t xml:space="preserve">Autre</t>
  </si>
  <si>
    <t xml:space="preserve">dotation</t>
  </si>
  <si>
    <t xml:space="preserve">différence</t>
  </si>
  <si>
    <t xml:space="preserve">Philo</t>
  </si>
  <si>
    <t xml:space="preserve">DotationTles</t>
  </si>
  <si>
    <t xml:space="preserve">Maths expertes</t>
  </si>
  <si>
    <t xml:space="preserve">Maths complémentaires</t>
  </si>
  <si>
    <t xml:space="preserve">Droits et grands enjeux</t>
  </si>
  <si>
    <t xml:space="preserve">besoin TRMD</t>
  </si>
  <si>
    <t xml:space="preserve">2nde à répartir</t>
  </si>
  <si>
    <t xml:space="preserve">1e à répartir</t>
  </si>
  <si>
    <t xml:space="preserve">term à répartir</t>
  </si>
  <si>
    <t xml:space="preserve">pondération</t>
  </si>
  <si>
    <t xml:space="preserve">Total Besoins</t>
  </si>
  <si>
    <t xml:space="preserve">Apports</t>
  </si>
  <si>
    <t xml:space="preserve">Philosophie</t>
  </si>
  <si>
    <t xml:space="preserve">LCA (+LLCA )</t>
  </si>
  <si>
    <t xml:space="preserve">Anglais</t>
  </si>
  <si>
    <t xml:space="preserve">Allemand</t>
  </si>
  <si>
    <t xml:space="preserve">Autres langues ( chinois, …)</t>
  </si>
  <si>
    <t xml:space="preserve">Langues à répartir</t>
  </si>
  <si>
    <t xml:space="preserve">Hist-Géo</t>
  </si>
  <si>
    <t xml:space="preserve">Disciplines artistiques</t>
  </si>
  <si>
    <t xml:space="preserve">Physique chimie</t>
  </si>
  <si>
    <t xml:space="preserve">Ens_scient</t>
  </si>
  <si>
    <t xml:space="preserve">Droit</t>
  </si>
  <si>
    <t xml:space="preserve">Disciplines supplémentaires</t>
  </si>
  <si>
    <t xml:space="preserve">Autres options à répartir</t>
  </si>
  <si>
    <t xml:space="preserve">Pondération</t>
  </si>
  <si>
    <t xml:space="preserve">Reste à répartir</t>
  </si>
  <si>
    <t xml:space="preserve">répartition</t>
  </si>
  <si>
    <t xml:space="preserve">Répartition seconde</t>
  </si>
  <si>
    <t xml:space="preserve">Répartition premières</t>
  </si>
  <si>
    <t xml:space="preserve">Répartition terminales</t>
  </si>
  <si>
    <t xml:space="preserve">UNSS</t>
  </si>
  <si>
    <t xml:space="preserve">IMP</t>
  </si>
  <si>
    <t xml:space="preserve">Difficultés scolaires</t>
  </si>
  <si>
    <t xml:space="preserve">Tailleur de pierres</t>
  </si>
  <si>
    <t xml:space="preserve">memento</t>
  </si>
  <si>
    <t xml:space="preserve">A quoi sert ce tableur ? </t>
  </si>
  <si>
    <t xml:space="preserve">à vérifier globalement la DHG par rapport à la structure </t>
  </si>
  <si>
    <t xml:space="preserve">à  essayer d'éviter les suppressions de postes en envisageant les conséquences des choix possibles (dédoublement, AP, projets…)</t>
  </si>
  <si>
    <t xml:space="preserve">mode d'emploi : </t>
  </si>
  <si>
    <t xml:space="preserve">Dans l’ordre, il faut par niveau : </t>
  </si>
  <si>
    <r>
      <rPr>
        <sz val="12"/>
        <color rgb="FF000000"/>
        <rFont val="Calibri"/>
        <family val="2"/>
        <charset val="1"/>
      </rPr>
      <t xml:space="preserve">1) commencer par </t>
    </r>
    <r>
      <rPr>
        <b val="true"/>
        <sz val="12"/>
        <color rgb="FF000000"/>
        <rFont val="Calibri"/>
        <family val="2"/>
        <charset val="1"/>
      </rPr>
      <t xml:space="preserve">le nombre de divisions</t>
    </r>
    <r>
      <rPr>
        <sz val="12"/>
        <color rgb="FF000000"/>
        <rFont val="Calibri"/>
        <family val="2"/>
        <charset val="1"/>
      </rPr>
      <t xml:space="preserve"> (colonne B) </t>
    </r>
    <r>
      <rPr>
        <sz val="12"/>
        <color rgb="FF006400"/>
        <rFont val="Calibri"/>
        <family val="2"/>
        <charset val="1"/>
      </rPr>
      <t xml:space="preserve">fourni par IA ou rectorat</t>
    </r>
  </si>
  <si>
    <t xml:space="preserve">2) puis la partie concernant les LV (en bas de chaque tableau) : ce sont les choix "historiques" de l'établissement entre LV1 et LV2. </t>
  </si>
  <si>
    <t xml:space="preserve">3) NE PAS TOUCHER aux  horaires grilles élèves : c'est le minimum obligatoire que doit "recevoir" un élève</t>
  </si>
  <si>
    <r>
      <rPr>
        <sz val="12"/>
        <color rgb="FF000000"/>
        <rFont val="Calibri"/>
        <family val="2"/>
        <charset val="1"/>
      </rPr>
      <t xml:space="preserve">4) Remplir les options et les spécialités "au minimum" pour les classes 1ère et 2nde pour </t>
    </r>
    <r>
      <rPr>
        <b val="true"/>
        <sz val="12"/>
        <color rgb="FF000000"/>
        <rFont val="Calibri"/>
        <family val="2"/>
        <charset val="1"/>
      </rPr>
      <t xml:space="preserve">observer le total</t>
    </r>
  </si>
  <si>
    <t xml:space="preserve">5) Remplir les classes de Tle comme aujourd'hui</t>
  </si>
  <si>
    <r>
      <rPr>
        <sz val="12"/>
        <color rgb="FF000000"/>
        <rFont val="Calibri"/>
        <family val="2"/>
        <charset val="1"/>
      </rPr>
      <t xml:space="preserve">6) Remplir les</t>
    </r>
    <r>
      <rPr>
        <sz val="12"/>
        <color rgb="FF008000"/>
        <rFont val="Calibri"/>
        <family val="2"/>
        <charset val="1"/>
      </rPr>
      <t xml:space="preserve"> besoins complémentaires "souhaités"globalisés pour des dédoublements</t>
    </r>
  </si>
  <si>
    <t xml:space="preserve">Chacune des feuilles est protégée pour éviter, notamment de rentrer des données dans des cellules qui sont calculées.</t>
  </si>
  <si>
    <t xml:space="preserve">Vous pouvez déprotéger ( mot de passe vide ) pour modifier certaines choses, mais c’est au risque de fausser les calculs prévus, en particulier ceux de la feuille « Besoins »</t>
  </si>
  <si>
    <t xml:space="preserve">Quelques précisions : </t>
  </si>
  <si>
    <r>
      <rPr>
        <sz val="12"/>
        <color rgb="FF000000"/>
        <rFont val="Calibri"/>
        <family val="2"/>
        <charset val="1"/>
      </rPr>
      <t xml:space="preserve">L’</t>
    </r>
    <r>
      <rPr>
        <b val="true"/>
        <sz val="12"/>
        <color rgb="FF000000"/>
        <rFont val="Calibri"/>
        <family val="2"/>
        <charset val="1"/>
      </rPr>
      <t xml:space="preserve">onglet DHG</t>
    </r>
    <r>
      <rPr>
        <sz val="12"/>
        <color rgb="FF000000"/>
        <rFont val="Calibri"/>
        <family val="2"/>
        <charset val="1"/>
      </rPr>
      <t xml:space="preserve">, reprend automatiquement les calculs des feuilles 2nde, 1ère, Tle. Il faut rajouter à la main les "plus" : UNSS, IMP, pondérations, dotations particulières…</t>
    </r>
  </si>
  <si>
    <r>
      <rPr>
        <b val="true"/>
        <sz val="12"/>
        <color rgb="FF000000"/>
        <rFont val="Calibri"/>
        <family val="2"/>
        <charset val="1"/>
      </rPr>
      <t xml:space="preserve">L’onglet besoin,</t>
    </r>
    <r>
      <rPr>
        <sz val="12"/>
        <color rgb="FF000000"/>
        <rFont val="Calibri"/>
        <family val="2"/>
        <charset val="1"/>
      </rPr>
      <t xml:space="preserve"> présente dans la dernière colonne la différence entre les besoins (calculés sur les feuilles précédentes) et les apports (les postes existants).</t>
    </r>
  </si>
  <si>
    <r>
      <rPr>
        <sz val="12"/>
        <color rgb="FF000000"/>
        <rFont val="Calibri"/>
        <family val="2"/>
        <charset val="1"/>
      </rPr>
      <t xml:space="preserve">Attention, il faut </t>
    </r>
    <r>
      <rPr>
        <b val="true"/>
        <sz val="12"/>
        <color rgb="FF000000"/>
        <rFont val="Calibri"/>
        <family val="2"/>
        <charset val="1"/>
      </rPr>
      <t xml:space="preserve">remplir les colonnes par niveau</t>
    </r>
    <r>
      <rPr>
        <sz val="12"/>
        <color rgb="FF000000"/>
        <rFont val="Calibri"/>
        <family val="2"/>
        <charset val="1"/>
      </rPr>
      <t xml:space="preserve"> des "besoins à répartir" </t>
    </r>
    <r>
      <rPr>
        <b val="true"/>
        <sz val="12"/>
        <color rgb="FF000000"/>
        <rFont val="Calibri"/>
        <family val="2"/>
        <charset val="1"/>
      </rPr>
      <t xml:space="preserve">de façon à obtenir 0</t>
    </r>
    <r>
      <rPr>
        <sz val="12"/>
        <color rgb="FF000000"/>
        <rFont val="Calibri"/>
        <family val="2"/>
        <charset val="1"/>
      </rPr>
      <t xml:space="preserve"> dans la dernière ligne : </t>
    </r>
  </si>
  <si>
    <t xml:space="preserve">les heures non réparties apparaissent en bleu (en négatif) et il faut saisir à la main dans les cases roses à quelle discipline on les attribue : Ex : Spé Humanités et philosophie : 2h français/ 2h philo</t>
  </si>
  <si>
    <t xml:space="preserve">A partir de cette feuille, on peut voir les effets sur les postes et les besoins de créations ou BMP.</t>
  </si>
  <si>
    <t xml:space="preserve">Attention, il faut tenir compte aussi à ce stade des HSA, et éventuellement des contraintes diverses (décharges, mi temps thérapeutiques…) pour une discussion en conseil pédagogique. 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</si>
</sst>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.0"/>
    <numFmt numFmtId="166" formatCode="0.00"/>
    <numFmt numFmtId="167" formatCode="0"/>
  </numFmts>
  <fonts count="16">
    <font>
      <sz val="12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color rgb="FF000000"/>
      <name val="Calibri"/>
      <family val="2"/>
      <charset val="1"/>
    </font>
    <font>
      <sz val="12"/>
      <color rgb="FFFF0000"/>
      <name val="Calibri"/>
      <family val="2"/>
      <charset val="1"/>
    </font>
    <font>
      <sz val="12"/>
      <name val="Calibri"/>
      <family val="2"/>
      <charset val="1"/>
    </font>
    <font>
      <sz val="12"/>
      <color rgb="FF00CCFF"/>
      <name val="Calibri"/>
      <family val="2"/>
      <charset val="1"/>
    </font>
    <font>
      <sz val="12"/>
      <color rgb="FF6666FF"/>
      <name val="Calibri"/>
      <family val="2"/>
      <charset val="1"/>
    </font>
    <font>
      <b val="true"/>
      <sz val="12"/>
      <color rgb="FF0070C0"/>
      <name val="Calibri"/>
      <family val="2"/>
      <charset val="1"/>
    </font>
    <font>
      <b val="true"/>
      <sz val="12"/>
      <color rgb="FF00B050"/>
      <name val="Calibri"/>
      <family val="2"/>
      <charset val="1"/>
    </font>
    <font>
      <b val="true"/>
      <sz val="12"/>
      <color rgb="FFFF0000"/>
      <name val="Calibri"/>
      <family val="2"/>
      <charset val="1"/>
    </font>
    <font>
      <sz val="12"/>
      <color rgb="FF3366FF"/>
      <name val="Calibri"/>
      <family val="2"/>
      <charset val="1"/>
    </font>
    <font>
      <sz val="12"/>
      <color rgb="FF0000FF"/>
      <name val="Calibri"/>
      <family val="2"/>
      <charset val="1"/>
    </font>
    <font>
      <sz val="12"/>
      <color rgb="FF006400"/>
      <name val="Calibri"/>
      <family val="2"/>
      <charset val="1"/>
    </font>
    <font>
      <sz val="12"/>
      <color rgb="FF008000"/>
      <name val="Calibri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FFCC00"/>
        <bgColor rgb="FFFFFF00"/>
      </patternFill>
    </fill>
    <fill>
      <patternFill patternType="solid">
        <fgColor rgb="FFFFFF00"/>
        <bgColor rgb="FFFFFF00"/>
      </patternFill>
    </fill>
    <fill>
      <patternFill patternType="solid">
        <fgColor rgb="FFFFCCCC"/>
        <bgColor rgb="FFCCCCFF"/>
      </patternFill>
    </fill>
    <fill>
      <patternFill patternType="solid">
        <fgColor rgb="FF99FFCC"/>
        <bgColor rgb="FFCCFFCC"/>
      </patternFill>
    </fill>
    <fill>
      <patternFill patternType="solid">
        <fgColor rgb="FFCFE7F5"/>
        <bgColor rgb="FFCCCCFF"/>
      </patternFill>
    </fill>
    <fill>
      <patternFill patternType="solid">
        <fgColor rgb="FF99CC99"/>
        <bgColor rgb="FF99CCFF"/>
      </patternFill>
    </fill>
    <fill>
      <patternFill patternType="solid">
        <fgColor rgb="FFCCFFCC"/>
        <bgColor rgb="FFCFE7F5"/>
      </patternFill>
    </fill>
  </fills>
  <borders count="17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double"/>
      <right style="double"/>
      <top style="double"/>
      <bottom/>
      <diagonal/>
    </border>
    <border diagonalUp="false" diagonalDown="false">
      <left style="double"/>
      <right style="double"/>
      <top/>
      <bottom/>
      <diagonal/>
    </border>
    <border diagonalUp="false" diagonalDown="false">
      <left style="double"/>
      <right style="double"/>
      <top/>
      <bottom style="double"/>
      <diagonal/>
    </border>
    <border diagonalUp="false" diagonalDown="false">
      <left style="double"/>
      <right style="double"/>
      <top style="double"/>
      <bottom style="double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double"/>
      <right/>
      <top style="double"/>
      <bottom/>
      <diagonal/>
    </border>
    <border diagonalUp="false" diagonalDown="false">
      <left/>
      <right style="double"/>
      <top style="double"/>
      <bottom/>
      <diagonal/>
    </border>
    <border diagonalUp="false" diagonalDown="false">
      <left style="double"/>
      <right/>
      <top/>
      <bottom style="double"/>
      <diagonal/>
    </border>
    <border diagonalUp="false" diagonalDown="false">
      <left/>
      <right style="double"/>
      <top/>
      <bottom style="double"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0" fillId="3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4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3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0" fillId="5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0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6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6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7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0" fillId="7" borderId="2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7" borderId="3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7" borderId="4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4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4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5" fontId="4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4" fillId="7" borderId="5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7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8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9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1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6" fillId="6" borderId="1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3" borderId="11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3" borderId="12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3" borderId="13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3" borderId="14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2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6" borderId="1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15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6" borderId="16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6" fontId="0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0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0" fillId="3" borderId="1" xfId="0" applyFont="fals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3" borderId="1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6" fillId="4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0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6" fillId="2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8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6" fontId="0" fillId="7" borderId="3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6" fontId="4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6" fontId="4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0" fillId="8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7" fontId="6" fillId="4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7" fontId="6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7" fontId="6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4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6" fontId="4" fillId="8" borderId="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6" fontId="4" fillId="7" borderId="5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6" fontId="0" fillId="8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3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6" fontId="5" fillId="4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8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6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4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99CC99"/>
      <rgbColor rgb="FF808080"/>
      <rgbColor rgb="FF9999FF"/>
      <rgbColor rgb="FF993366"/>
      <rgbColor rgb="FFFFFFCC"/>
      <rgbColor rgb="FFCFE7F5"/>
      <rgbColor rgb="FF660066"/>
      <rgbColor rgb="FFFF8080"/>
      <rgbColor rgb="FF0070C0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99FFCC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FF"/>
      <rgbColor rgb="FF969696"/>
      <rgbColor rgb="FF003366"/>
      <rgbColor rgb="FF00B050"/>
      <rgbColor rgb="FF0064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2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3.png"/>
</Relationships>
</file>

<file path=xl/drawings/_rels/drawing5.xml.rels><?xml version="1.0" encoding="UTF-8"?>
<Relationships xmlns="http://schemas.openxmlformats.org/package/2006/relationships"><Relationship Id="rId1" Type="http://schemas.openxmlformats.org/officeDocument/2006/relationships/image" Target="../media/image4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13</xdr:col>
      <xdr:colOff>325080</xdr:colOff>
      <xdr:row>60</xdr:row>
      <xdr:rowOff>145080</xdr:rowOff>
    </xdr:to>
    <xdr:sp>
      <xdr:nvSpPr>
        <xdr:cNvPr id="0" name="CustomShape 1" hidden="1"/>
        <xdr:cNvSpPr/>
      </xdr:nvSpPr>
      <xdr:spPr>
        <a:xfrm>
          <a:off x="0" y="0"/>
          <a:ext cx="19188360" cy="1199016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13</xdr:col>
      <xdr:colOff>325080</xdr:colOff>
      <xdr:row>60</xdr:row>
      <xdr:rowOff>145080</xdr:rowOff>
    </xdr:to>
    <xdr:sp>
      <xdr:nvSpPr>
        <xdr:cNvPr id="1" name="CustomShape 1" hidden="1"/>
        <xdr:cNvSpPr/>
      </xdr:nvSpPr>
      <xdr:spPr>
        <a:xfrm>
          <a:off x="0" y="0"/>
          <a:ext cx="19188360" cy="1199016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13</xdr:col>
      <xdr:colOff>325080</xdr:colOff>
      <xdr:row>60</xdr:row>
      <xdr:rowOff>145080</xdr:rowOff>
    </xdr:to>
    <xdr:sp>
      <xdr:nvSpPr>
        <xdr:cNvPr id="2" name="CustomShape 1" hidden="1"/>
        <xdr:cNvSpPr/>
      </xdr:nvSpPr>
      <xdr:spPr>
        <a:xfrm>
          <a:off x="0" y="0"/>
          <a:ext cx="19188360" cy="1199016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13</xdr:col>
      <xdr:colOff>325080</xdr:colOff>
      <xdr:row>60</xdr:row>
      <xdr:rowOff>145080</xdr:rowOff>
    </xdr:to>
    <xdr:sp>
      <xdr:nvSpPr>
        <xdr:cNvPr id="3" name="CustomShape 1" hidden="1"/>
        <xdr:cNvSpPr/>
      </xdr:nvSpPr>
      <xdr:spPr>
        <a:xfrm>
          <a:off x="0" y="0"/>
          <a:ext cx="19188360" cy="1199016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837000</xdr:colOff>
      <xdr:row>18</xdr:row>
      <xdr:rowOff>83520</xdr:rowOff>
    </xdr:from>
    <xdr:to>
      <xdr:col>0</xdr:col>
      <xdr:colOff>1535040</xdr:colOff>
      <xdr:row>22</xdr:row>
      <xdr:rowOff>50400</xdr:rowOff>
    </xdr:to>
    <xdr:pic>
      <xdr:nvPicPr>
        <xdr:cNvPr id="4" name="Image 1" descr=""/>
        <xdr:cNvPicPr/>
      </xdr:nvPicPr>
      <xdr:blipFill>
        <a:blip r:embed="rId1"/>
        <a:stretch/>
      </xdr:blipFill>
      <xdr:spPr>
        <a:xfrm>
          <a:off x="837000" y="3927600"/>
          <a:ext cx="698040" cy="7290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16</xdr:col>
      <xdr:colOff>70920</xdr:colOff>
      <xdr:row>59</xdr:row>
      <xdr:rowOff>44280</xdr:rowOff>
    </xdr:to>
    <xdr:sp>
      <xdr:nvSpPr>
        <xdr:cNvPr id="5" name="CustomShape 1" hidden="1"/>
        <xdr:cNvSpPr/>
      </xdr:nvSpPr>
      <xdr:spPr>
        <a:xfrm>
          <a:off x="0" y="0"/>
          <a:ext cx="19511280" cy="1209636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16</xdr:col>
      <xdr:colOff>70920</xdr:colOff>
      <xdr:row>59</xdr:row>
      <xdr:rowOff>44280</xdr:rowOff>
    </xdr:to>
    <xdr:sp>
      <xdr:nvSpPr>
        <xdr:cNvPr id="6" name="CustomShape 1" hidden="1"/>
        <xdr:cNvSpPr/>
      </xdr:nvSpPr>
      <xdr:spPr>
        <a:xfrm>
          <a:off x="0" y="0"/>
          <a:ext cx="19511280" cy="1209636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16</xdr:col>
      <xdr:colOff>70920</xdr:colOff>
      <xdr:row>59</xdr:row>
      <xdr:rowOff>44280</xdr:rowOff>
    </xdr:to>
    <xdr:sp>
      <xdr:nvSpPr>
        <xdr:cNvPr id="7" name="CustomShape 1" hidden="1"/>
        <xdr:cNvSpPr/>
      </xdr:nvSpPr>
      <xdr:spPr>
        <a:xfrm>
          <a:off x="0" y="0"/>
          <a:ext cx="19511280" cy="1209636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16</xdr:col>
      <xdr:colOff>70920</xdr:colOff>
      <xdr:row>59</xdr:row>
      <xdr:rowOff>44280</xdr:rowOff>
    </xdr:to>
    <xdr:sp>
      <xdr:nvSpPr>
        <xdr:cNvPr id="8" name="CustomShape 1" hidden="1"/>
        <xdr:cNvSpPr/>
      </xdr:nvSpPr>
      <xdr:spPr>
        <a:xfrm>
          <a:off x="0" y="0"/>
          <a:ext cx="19511280" cy="1209636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682560</xdr:colOff>
      <xdr:row>18</xdr:row>
      <xdr:rowOff>40680</xdr:rowOff>
    </xdr:from>
    <xdr:to>
      <xdr:col>0</xdr:col>
      <xdr:colOff>1380960</xdr:colOff>
      <xdr:row>22</xdr:row>
      <xdr:rowOff>7920</xdr:rowOff>
    </xdr:to>
    <xdr:pic>
      <xdr:nvPicPr>
        <xdr:cNvPr id="9" name="Image 2" descr=""/>
        <xdr:cNvPicPr/>
      </xdr:nvPicPr>
      <xdr:blipFill>
        <a:blip r:embed="rId1"/>
        <a:stretch/>
      </xdr:blipFill>
      <xdr:spPr>
        <a:xfrm>
          <a:off x="682560" y="4079160"/>
          <a:ext cx="698400" cy="72936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16</xdr:col>
      <xdr:colOff>70920</xdr:colOff>
      <xdr:row>59</xdr:row>
      <xdr:rowOff>44280</xdr:rowOff>
    </xdr:to>
    <xdr:sp>
      <xdr:nvSpPr>
        <xdr:cNvPr id="10" name="CustomShape 1" hidden="1"/>
        <xdr:cNvSpPr/>
      </xdr:nvSpPr>
      <xdr:spPr>
        <a:xfrm>
          <a:off x="0" y="0"/>
          <a:ext cx="19511280" cy="1209636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16</xdr:col>
      <xdr:colOff>70920</xdr:colOff>
      <xdr:row>59</xdr:row>
      <xdr:rowOff>44280</xdr:rowOff>
    </xdr:to>
    <xdr:sp>
      <xdr:nvSpPr>
        <xdr:cNvPr id="11" name="CustomShape 1" hidden="1"/>
        <xdr:cNvSpPr/>
      </xdr:nvSpPr>
      <xdr:spPr>
        <a:xfrm>
          <a:off x="0" y="0"/>
          <a:ext cx="19511280" cy="1209636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16</xdr:col>
      <xdr:colOff>70920</xdr:colOff>
      <xdr:row>59</xdr:row>
      <xdr:rowOff>44280</xdr:rowOff>
    </xdr:to>
    <xdr:sp>
      <xdr:nvSpPr>
        <xdr:cNvPr id="12" name="CustomShape 1" hidden="1"/>
        <xdr:cNvSpPr/>
      </xdr:nvSpPr>
      <xdr:spPr>
        <a:xfrm>
          <a:off x="0" y="0"/>
          <a:ext cx="19511280" cy="1209636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16</xdr:col>
      <xdr:colOff>70920</xdr:colOff>
      <xdr:row>59</xdr:row>
      <xdr:rowOff>44280</xdr:rowOff>
    </xdr:to>
    <xdr:sp>
      <xdr:nvSpPr>
        <xdr:cNvPr id="13" name="CustomShape 1" hidden="1"/>
        <xdr:cNvSpPr/>
      </xdr:nvSpPr>
      <xdr:spPr>
        <a:xfrm>
          <a:off x="0" y="0"/>
          <a:ext cx="19511280" cy="1209636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682560</xdr:colOff>
      <xdr:row>18</xdr:row>
      <xdr:rowOff>40680</xdr:rowOff>
    </xdr:from>
    <xdr:to>
      <xdr:col>0</xdr:col>
      <xdr:colOff>1380960</xdr:colOff>
      <xdr:row>22</xdr:row>
      <xdr:rowOff>7920</xdr:rowOff>
    </xdr:to>
    <xdr:pic>
      <xdr:nvPicPr>
        <xdr:cNvPr id="14" name="Image 2" descr=""/>
        <xdr:cNvPicPr/>
      </xdr:nvPicPr>
      <xdr:blipFill>
        <a:blip r:embed="rId1"/>
        <a:stretch/>
      </xdr:blipFill>
      <xdr:spPr>
        <a:xfrm>
          <a:off x="682560" y="4079160"/>
          <a:ext cx="698400" cy="72936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13</xdr:col>
      <xdr:colOff>630720</xdr:colOff>
      <xdr:row>61</xdr:row>
      <xdr:rowOff>157680</xdr:rowOff>
    </xdr:to>
    <xdr:sp>
      <xdr:nvSpPr>
        <xdr:cNvPr id="15" name="CustomShape 1" hidden="1"/>
        <xdr:cNvSpPr/>
      </xdr:nvSpPr>
      <xdr:spPr>
        <a:xfrm>
          <a:off x="0" y="0"/>
          <a:ext cx="19279800" cy="1198116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11</xdr:col>
      <xdr:colOff>662040</xdr:colOff>
      <xdr:row>7</xdr:row>
      <xdr:rowOff>171360</xdr:rowOff>
    </xdr:from>
    <xdr:to>
      <xdr:col>12</xdr:col>
      <xdr:colOff>312120</xdr:colOff>
      <xdr:row>11</xdr:row>
      <xdr:rowOff>95040</xdr:rowOff>
    </xdr:to>
    <xdr:pic>
      <xdr:nvPicPr>
        <xdr:cNvPr id="16" name="Image 3" descr=""/>
        <xdr:cNvPicPr/>
      </xdr:nvPicPr>
      <xdr:blipFill>
        <a:blip r:embed="rId1"/>
        <a:stretch/>
      </xdr:blipFill>
      <xdr:spPr>
        <a:xfrm>
          <a:off x="9875160" y="1571400"/>
          <a:ext cx="487440" cy="69372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2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3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4.xml"/>
</Relationships>
</file>

<file path=xl/worksheets/_rels/sheet6.xml.rels><?xml version="1.0" encoding="UTF-8"?>
<Relationships xmlns="http://schemas.openxmlformats.org/package/2006/relationships"><Relationship Id="rId1" Type="http://schemas.openxmlformats.org/officeDocument/2006/relationships/drawing" Target="../drawings/drawing5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V48"/>
  <sheetViews>
    <sheetView showFormulas="false" showGridLines="true" showRowColHeaders="true" showZeros="true" rightToLeft="false" tabSelected="false" showOutlineSymbols="true" defaultGridColor="true" view="normal" topLeftCell="A10" colorId="64" zoomScale="75" zoomScaleNormal="75" zoomScalePageLayoutView="100" workbookViewId="0">
      <selection pane="topLeft" activeCell="F10" activeCellId="0" sqref="F10"/>
    </sheetView>
  </sheetViews>
  <sheetFormatPr defaultRowHeight="15" zeroHeight="false" outlineLevelRow="0" outlineLevelCol="0"/>
  <cols>
    <col collapsed="false" customWidth="true" hidden="false" outlineLevel="0" max="1" min="1" style="0" width="29.99"/>
    <col collapsed="false" customWidth="true" hidden="false" outlineLevel="0" max="2" min="2" style="0" width="8.82"/>
    <col collapsed="false" customWidth="true" hidden="false" outlineLevel="0" max="3" min="3" style="0" width="8.53"/>
    <col collapsed="false" customWidth="true" hidden="false" outlineLevel="0" max="4" min="4" style="0" width="3.43"/>
    <col collapsed="false" customWidth="true" hidden="false" outlineLevel="0" max="5" min="5" style="0" width="40.08"/>
    <col collapsed="false" customWidth="true" hidden="false" outlineLevel="0" max="6" min="6" style="0" width="12.25"/>
    <col collapsed="false" customWidth="true" hidden="false" outlineLevel="0" max="7" min="7" style="0" width="9.21"/>
    <col collapsed="false" customWidth="true" hidden="false" outlineLevel="0" max="8" min="8" style="0" width="8.53"/>
    <col collapsed="false" customWidth="true" hidden="false" outlineLevel="0" max="9" min="9" style="0" width="19.21"/>
    <col collapsed="false" customWidth="true" hidden="false" outlineLevel="0" max="10" min="10" style="0" width="8.53"/>
    <col collapsed="false" customWidth="true" hidden="false" outlineLevel="0" max="12" min="11" style="0" width="5.69"/>
    <col collapsed="false" customWidth="true" hidden="false" outlineLevel="0" max="13" min="13" style="1" width="34.1"/>
    <col collapsed="false" customWidth="true" hidden="false" outlineLevel="0" max="14" min="14" style="0" width="19.5"/>
    <col collapsed="false" customWidth="true" hidden="false" outlineLevel="0" max="20" min="15" style="0" width="10.39"/>
    <col collapsed="false" customWidth="true" hidden="false" outlineLevel="0" max="21" min="21" style="0" width="9.41"/>
    <col collapsed="false" customWidth="true" hidden="false" outlineLevel="0" max="22" min="22" style="0" width="30.67"/>
    <col collapsed="false" customWidth="true" hidden="false" outlineLevel="0" max="23" min="23" style="0" width="16.86"/>
    <col collapsed="false" customWidth="true" hidden="false" outlineLevel="0" max="1025" min="24" style="0" width="10.39"/>
  </cols>
  <sheetData>
    <row r="1" customFormat="false" ht="15.75" hidden="false" customHeight="false" outlineLevel="0" collapsed="false">
      <c r="E1" s="2" t="s">
        <v>0</v>
      </c>
      <c r="F1" s="2"/>
      <c r="M1" s="0"/>
    </row>
    <row r="2" customFormat="false" ht="15" hidden="false" customHeight="false" outlineLevel="0" collapsed="false">
      <c r="A2" s="2" t="s">
        <v>1</v>
      </c>
      <c r="E2" s="2" t="s">
        <v>2</v>
      </c>
      <c r="F2" s="2"/>
      <c r="M2" s="3"/>
      <c r="N2" s="4" t="n">
        <f aca="false">Besoin!C1</f>
        <v>2020</v>
      </c>
      <c r="O2" s="4"/>
      <c r="P2" s="4"/>
      <c r="Q2" s="4"/>
      <c r="R2" s="4"/>
      <c r="S2" s="4"/>
      <c r="T2" s="4"/>
      <c r="U2" s="4"/>
    </row>
    <row r="3" customFormat="false" ht="30.95" hidden="false" customHeight="false" outlineLevel="0" collapsed="false">
      <c r="A3" s="0" t="s">
        <v>3</v>
      </c>
      <c r="B3" s="5"/>
      <c r="M3" s="6" t="str">
        <f aca="false">IF(Besoin!B2="","",Besoin!B2)</f>
        <v/>
      </c>
      <c r="N3" s="7" t="str">
        <f aca="false">IF(Besoin!C2="","",Besoin!C2)</f>
        <v>besoin TRMD</v>
      </c>
      <c r="O3" s="7" t="str">
        <f aca="false">IF(Besoin!D2="","",Besoin!D2)</f>
        <v>2nde à répartir</v>
      </c>
      <c r="P3" s="7" t="str">
        <f aca="false">IF(Besoin!E2="","",Besoin!E2)</f>
        <v>1e à répartir</v>
      </c>
      <c r="Q3" s="7" t="str">
        <f aca="false">IF(Besoin!F2="","",Besoin!F2)</f>
        <v>term à répartir</v>
      </c>
      <c r="R3" s="8"/>
      <c r="S3" s="7" t="str">
        <f aca="false">IF(Besoin!H2="","",Besoin!H2)</f>
        <v>Total Besoins</v>
      </c>
      <c r="T3" s="7" t="str">
        <f aca="false">IF(Besoin!I2="","",Besoin!I2)</f>
        <v>Apports</v>
      </c>
      <c r="U3" s="7" t="str">
        <f aca="false">IF(Besoin!J2="","",Besoin!J2)</f>
        <v>différence</v>
      </c>
    </row>
    <row r="4" customFormat="false" ht="15" hidden="false" customHeight="false" outlineLevel="0" collapsed="false">
      <c r="A4" s="0" t="s">
        <v>4</v>
      </c>
      <c r="B4" s="9"/>
      <c r="C4" s="10" t="e">
        <f aca="false">B4/B3</f>
        <v>#DIV/0!</v>
      </c>
      <c r="M4" s="4" t="str">
        <f aca="false">IF(Besoin!B3="","",Besoin!B3)</f>
        <v>Français</v>
      </c>
      <c r="N4" s="4" t="n">
        <f aca="false">IF(Besoin!C3="","",Besoin!C3)</f>
        <v>0</v>
      </c>
      <c r="O4" s="4" t="str">
        <f aca="false">IF(Besoin!D3="","",Besoin!D3)</f>
        <v/>
      </c>
      <c r="P4" s="4" t="str">
        <f aca="false">IF(Besoin!E3="","",Besoin!E3)</f>
        <v/>
      </c>
      <c r="Q4" s="4" t="str">
        <f aca="false">IF(Besoin!F3="","",Besoin!F3)</f>
        <v/>
      </c>
      <c r="R4" s="4" t="str">
        <f aca="false">IF(Besoin!G3="","",Besoin!G3)</f>
        <v/>
      </c>
      <c r="S4" s="4" t="n">
        <f aca="false">IF(Besoin!H3="","",Besoin!H3)</f>
        <v>0</v>
      </c>
      <c r="T4" s="4" t="str">
        <f aca="false">IF(Besoin!I3="","",Besoin!I3)</f>
        <v/>
      </c>
      <c r="U4" s="4" t="n">
        <f aca="false">IF(Besoin!J3="","",Besoin!J3)</f>
        <v>0</v>
      </c>
    </row>
    <row r="5" customFormat="false" ht="31" hidden="false" customHeight="false" outlineLevel="0" collapsed="false">
      <c r="E5" s="11" t="s">
        <v>5</v>
      </c>
      <c r="F5" s="12" t="s">
        <v>6</v>
      </c>
      <c r="G5" s="13" t="s">
        <v>7</v>
      </c>
      <c r="H5" s="13" t="s">
        <v>8</v>
      </c>
      <c r="I5" s="14" t="s">
        <v>9</v>
      </c>
      <c r="J5" s="13" t="s">
        <v>10</v>
      </c>
      <c r="M5" s="4" t="str">
        <f aca="false">IF(Besoin!B4="","",Besoin!B4)</f>
        <v>Philosophie</v>
      </c>
      <c r="N5" s="4" t="n">
        <f aca="false">IF(Besoin!C4="","",Besoin!C4)</f>
        <v>0</v>
      </c>
      <c r="O5" s="4" t="str">
        <f aca="false">IF(Besoin!D4="","",Besoin!D4)</f>
        <v/>
      </c>
      <c r="P5" s="4" t="str">
        <f aca="false">IF(Besoin!E4="","",Besoin!E4)</f>
        <v/>
      </c>
      <c r="Q5" s="4" t="str">
        <f aca="false">IF(Besoin!F4="","",Besoin!F4)</f>
        <v/>
      </c>
      <c r="R5" s="4" t="str">
        <f aca="false">IF(Besoin!G4="","",Besoin!G4)</f>
        <v/>
      </c>
      <c r="S5" s="4" t="n">
        <f aca="false">IF(Besoin!H4="","",Besoin!H4)</f>
        <v>0</v>
      </c>
      <c r="T5" s="4" t="str">
        <f aca="false">IF(Besoin!I4="","",Besoin!I4)</f>
        <v/>
      </c>
      <c r="U5" s="4" t="n">
        <f aca="false">IF(Besoin!J4="","",Besoin!J4)</f>
        <v>0</v>
      </c>
    </row>
    <row r="6" customFormat="false" ht="15" hidden="false" customHeight="false" outlineLevel="0" collapsed="false">
      <c r="B6" s="0" t="s">
        <v>11</v>
      </c>
      <c r="C6" s="0" t="s">
        <v>8</v>
      </c>
      <c r="E6" s="15" t="s">
        <v>12</v>
      </c>
      <c r="F6" s="9"/>
      <c r="G6" s="16" t="n">
        <v>4</v>
      </c>
      <c r="H6" s="17" t="n">
        <f aca="false">G6*$B$3</f>
        <v>0</v>
      </c>
      <c r="I6" s="5" t="n">
        <v>0</v>
      </c>
      <c r="J6" s="18" t="n">
        <f aca="false">H6+I6</f>
        <v>0</v>
      </c>
      <c r="M6" s="4" t="str">
        <f aca="false">IF(Besoin!B5="","",Besoin!B5)</f>
        <v>Humanités, littérature</v>
      </c>
      <c r="N6" s="4" t="str">
        <f aca="false">IF(Besoin!C5="","",Besoin!C5)</f>
        <v/>
      </c>
      <c r="O6" s="4" t="str">
        <f aca="false">IF(Besoin!D5="","",Besoin!D5)</f>
        <v/>
      </c>
      <c r="P6" s="4" t="n">
        <f aca="false">IF(Besoin!E5="","",Besoin!E5)</f>
        <v>-0</v>
      </c>
      <c r="Q6" s="4" t="n">
        <f aca="false">IF(Besoin!F5="","",Besoin!F5)</f>
        <v>0</v>
      </c>
      <c r="R6" s="4" t="str">
        <f aca="false">IF(Besoin!G5="","",Besoin!G5)</f>
        <v/>
      </c>
      <c r="S6" s="4" t="str">
        <f aca="false">IF(Besoin!H5="","",Besoin!H5)</f>
        <v/>
      </c>
      <c r="T6" s="4" t="str">
        <f aca="false">IF(Besoin!I5="","",Besoin!I5)</f>
        <v/>
      </c>
      <c r="U6" s="4" t="str">
        <f aca="false">IF(Besoin!J5="","",Besoin!J5)</f>
        <v/>
      </c>
    </row>
    <row r="7" customFormat="false" ht="15" hidden="false" customHeight="false" outlineLevel="0" collapsed="false">
      <c r="A7" s="15" t="s">
        <v>13</v>
      </c>
      <c r="B7" s="19" t="n">
        <v>26.5</v>
      </c>
      <c r="C7" s="15" t="n">
        <f aca="false">B7*$B$3</f>
        <v>0</v>
      </c>
      <c r="D7" s="15"/>
      <c r="E7" s="15" t="s">
        <v>14</v>
      </c>
      <c r="F7" s="9"/>
      <c r="G7" s="19" t="n">
        <v>3</v>
      </c>
      <c r="H7" s="20" t="n">
        <f aca="false">G7*$B$3</f>
        <v>0</v>
      </c>
      <c r="I7" s="5" t="n">
        <v>0</v>
      </c>
      <c r="J7" s="21" t="n">
        <f aca="false">H7+I7</f>
        <v>0</v>
      </c>
      <c r="K7" s="15"/>
      <c r="L7" s="15"/>
      <c r="M7" s="22" t="str">
        <f aca="false">IF(Besoin!B6="","",Besoin!B6)</f>
        <v>LCA (+LLCA )</v>
      </c>
      <c r="N7" s="22" t="n">
        <f aca="false">IF(Besoin!C6="","",Besoin!C6)</f>
        <v>0</v>
      </c>
      <c r="O7" s="22" t="str">
        <f aca="false">IF(Besoin!D6="","",Besoin!D6)</f>
        <v/>
      </c>
      <c r="P7" s="22" t="str">
        <f aca="false">IF(Besoin!E6="","",Besoin!E6)</f>
        <v/>
      </c>
      <c r="Q7" s="22" t="str">
        <f aca="false">IF(Besoin!F6="","",Besoin!F6)</f>
        <v/>
      </c>
      <c r="R7" s="22" t="str">
        <f aca="false">IF(Besoin!G6="","",Besoin!G6)</f>
        <v/>
      </c>
      <c r="S7" s="22" t="n">
        <f aca="false">IF(Besoin!H6="","",Besoin!H6)</f>
        <v>0</v>
      </c>
      <c r="T7" s="22" t="str">
        <f aca="false">IF(Besoin!I6="","",Besoin!I6)</f>
        <v/>
      </c>
      <c r="U7" s="22" t="str">
        <f aca="false">IF(Besoin!J6="","",Besoin!J6)</f>
        <v/>
      </c>
      <c r="V7" s="15"/>
    </row>
    <row r="8" customFormat="false" ht="15" hidden="false" customHeight="false" outlineLevel="0" collapsed="false">
      <c r="A8" s="23" t="s">
        <v>15</v>
      </c>
      <c r="B8" s="19" t="n">
        <v>12</v>
      </c>
      <c r="C8" s="15" t="n">
        <f aca="false">B8*$B$3</f>
        <v>0</v>
      </c>
      <c r="D8" s="15"/>
      <c r="E8" s="15" t="s">
        <v>16</v>
      </c>
      <c r="F8" s="21" t="n">
        <f aca="false">F46</f>
        <v>0</v>
      </c>
      <c r="G8" s="19" t="n">
        <v>5.5</v>
      </c>
      <c r="I8" s="24" t="n">
        <f aca="false">H48</f>
        <v>0</v>
      </c>
      <c r="J8" s="21" t="n">
        <f aca="false">I8</f>
        <v>0</v>
      </c>
      <c r="K8" s="15"/>
      <c r="L8" s="15"/>
      <c r="M8" s="22" t="str">
        <f aca="false">IF(Besoin!B7="","",Besoin!B7)</f>
        <v>LLCE</v>
      </c>
      <c r="N8" s="22" t="str">
        <f aca="false">IF(Besoin!C7="","",Besoin!C7)</f>
        <v/>
      </c>
      <c r="O8" s="22" t="str">
        <f aca="false">IF(Besoin!D7="","",Besoin!D7)</f>
        <v/>
      </c>
      <c r="P8" s="22" t="n">
        <f aca="false">IF(Besoin!E7="","",Besoin!E7)</f>
        <v>-0</v>
      </c>
      <c r="Q8" s="22" t="n">
        <f aca="false">IF(Besoin!F7="","",Besoin!F7)</f>
        <v>0</v>
      </c>
      <c r="R8" s="22" t="str">
        <f aca="false">IF(Besoin!G7="","",Besoin!G7)</f>
        <v/>
      </c>
      <c r="S8" s="22" t="str">
        <f aca="false">IF(Besoin!H7="","",Besoin!H7)</f>
        <v/>
      </c>
      <c r="T8" s="22" t="str">
        <f aca="false">IF(Besoin!I7="","",Besoin!I7)</f>
        <v/>
      </c>
      <c r="U8" s="22" t="str">
        <f aca="false">IF(Besoin!J7="","",Besoin!J7)</f>
        <v/>
      </c>
      <c r="V8" s="15"/>
    </row>
    <row r="9" customFormat="false" ht="15" hidden="false" customHeight="false" outlineLevel="0" collapsed="false">
      <c r="A9" s="23" t="s">
        <v>17</v>
      </c>
      <c r="B9" s="5" t="n">
        <v>0</v>
      </c>
      <c r="C9" s="15" t="n">
        <f aca="false">B9*$B$3</f>
        <v>0</v>
      </c>
      <c r="D9" s="15"/>
      <c r="E9" s="15" t="s">
        <v>18</v>
      </c>
      <c r="F9" s="9"/>
      <c r="G9" s="19" t="n">
        <v>4</v>
      </c>
      <c r="H9" s="20" t="n">
        <f aca="false">G9*$B$3</f>
        <v>0</v>
      </c>
      <c r="I9" s="5" t="n">
        <v>0</v>
      </c>
      <c r="J9" s="21" t="n">
        <f aca="false">H9+I9</f>
        <v>0</v>
      </c>
      <c r="K9" s="15"/>
      <c r="L9" s="15"/>
      <c r="M9" s="22" t="str">
        <f aca="false">IF(Besoin!B8="","",Besoin!B8)</f>
        <v>Anglais</v>
      </c>
      <c r="N9" s="22" t="n">
        <f aca="false">IF(Besoin!C8="","",Besoin!C8)</f>
        <v>0</v>
      </c>
      <c r="O9" s="22" t="str">
        <f aca="false">IF(Besoin!D8="","",Besoin!D8)</f>
        <v/>
      </c>
      <c r="P9" s="22" t="str">
        <f aca="false">IF(Besoin!E8="","",Besoin!E8)</f>
        <v/>
      </c>
      <c r="Q9" s="22" t="str">
        <f aca="false">IF(Besoin!F8="","",Besoin!F8)</f>
        <v/>
      </c>
      <c r="R9" s="22" t="str">
        <f aca="false">IF(Besoin!G8="","",Besoin!G8)</f>
        <v/>
      </c>
      <c r="S9" s="22" t="n">
        <f aca="false">IF(Besoin!H8="","",Besoin!H8)</f>
        <v>0</v>
      </c>
      <c r="T9" s="22" t="str">
        <f aca="false">IF(Besoin!I8="","",Besoin!I8)</f>
        <v/>
      </c>
      <c r="U9" s="22" t="n">
        <f aca="false">IF(Besoin!J8="","",Besoin!J8)</f>
        <v>0</v>
      </c>
      <c r="V9" s="15"/>
    </row>
    <row r="10" customFormat="false" ht="15" hidden="false" customHeight="false" outlineLevel="0" collapsed="false">
      <c r="A10" s="15" t="s">
        <v>19</v>
      </c>
      <c r="B10" s="15"/>
      <c r="C10" s="25" t="n">
        <f aca="false">SUM(C7:C9)</f>
        <v>0</v>
      </c>
      <c r="D10" s="15"/>
      <c r="E10" s="15" t="s">
        <v>20</v>
      </c>
      <c r="F10" s="9"/>
      <c r="G10" s="19" t="n">
        <v>3</v>
      </c>
      <c r="H10" s="20" t="n">
        <f aca="false">G10*$B$3</f>
        <v>0</v>
      </c>
      <c r="I10" s="5" t="n">
        <v>0</v>
      </c>
      <c r="J10" s="21" t="n">
        <f aca="false">H10+I10</f>
        <v>0</v>
      </c>
      <c r="K10" s="15"/>
      <c r="L10" s="15"/>
      <c r="M10" s="22" t="str">
        <f aca="false">IF(Besoin!B9="","",Besoin!B9)</f>
        <v>Allemand</v>
      </c>
      <c r="N10" s="22" t="n">
        <f aca="false">IF(Besoin!C9="","",Besoin!C9)</f>
        <v>0</v>
      </c>
      <c r="O10" s="22" t="str">
        <f aca="false">IF(Besoin!D9="","",Besoin!D9)</f>
        <v/>
      </c>
      <c r="P10" s="22" t="str">
        <f aca="false">IF(Besoin!E9="","",Besoin!E9)</f>
        <v/>
      </c>
      <c r="Q10" s="22" t="str">
        <f aca="false">IF(Besoin!F9="","",Besoin!F9)</f>
        <v/>
      </c>
      <c r="R10" s="22" t="str">
        <f aca="false">IF(Besoin!G9="","",Besoin!G9)</f>
        <v/>
      </c>
      <c r="S10" s="22" t="n">
        <f aca="false">IF(Besoin!H9="","",Besoin!H9)</f>
        <v>0</v>
      </c>
      <c r="T10" s="22" t="str">
        <f aca="false">IF(Besoin!I9="","",Besoin!I9)</f>
        <v/>
      </c>
      <c r="U10" s="22" t="n">
        <f aca="false">IF(Besoin!J9="","",Besoin!J9)</f>
        <v>0</v>
      </c>
      <c r="V10" s="15"/>
    </row>
    <row r="11" customFormat="false" ht="15" hidden="false" customHeight="false" outlineLevel="0" collapsed="false">
      <c r="A11" s="15"/>
      <c r="B11" s="15"/>
      <c r="C11" s="26"/>
      <c r="D11" s="15"/>
      <c r="E11" s="15" t="s">
        <v>21</v>
      </c>
      <c r="F11" s="9"/>
      <c r="G11" s="19" t="n">
        <v>1.5</v>
      </c>
      <c r="H11" s="20" t="n">
        <f aca="false">G11*$B$3</f>
        <v>0</v>
      </c>
      <c r="I11" s="5" t="n">
        <v>0</v>
      </c>
      <c r="J11" s="21" t="n">
        <f aca="false">H11+I11</f>
        <v>0</v>
      </c>
      <c r="K11" s="15"/>
      <c r="L11" s="15"/>
      <c r="M11" s="22" t="str">
        <f aca="false">IF(Besoin!B10="","",Besoin!B10)</f>
        <v>Espagnol</v>
      </c>
      <c r="N11" s="22" t="n">
        <f aca="false">IF(Besoin!C10="","",Besoin!C10)</f>
        <v>0</v>
      </c>
      <c r="O11" s="22" t="str">
        <f aca="false">IF(Besoin!D10="","",Besoin!D10)</f>
        <v/>
      </c>
      <c r="P11" s="22" t="str">
        <f aca="false">IF(Besoin!E10="","",Besoin!E10)</f>
        <v/>
      </c>
      <c r="Q11" s="22" t="str">
        <f aca="false">IF(Besoin!F10="","",Besoin!F10)</f>
        <v/>
      </c>
      <c r="R11" s="22" t="str">
        <f aca="false">IF(Besoin!G10="","",Besoin!G10)</f>
        <v/>
      </c>
      <c r="S11" s="22" t="n">
        <f aca="false">IF(Besoin!H10="","",Besoin!H10)</f>
        <v>0</v>
      </c>
      <c r="T11" s="22" t="str">
        <f aca="false">IF(Besoin!I10="","",Besoin!I10)</f>
        <v/>
      </c>
      <c r="U11" s="22" t="n">
        <f aca="false">IF(Besoin!J10="","",Besoin!J10)</f>
        <v>0</v>
      </c>
      <c r="V11" s="15"/>
    </row>
    <row r="12" customFormat="false" ht="15" hidden="false" customHeight="false" outlineLevel="0" collapsed="false">
      <c r="A12" s="15" t="s">
        <v>22</v>
      </c>
      <c r="B12" s="15"/>
      <c r="C12" s="26" t="n">
        <f aca="false">J32</f>
        <v>0</v>
      </c>
      <c r="D12" s="15"/>
      <c r="E12" s="15" t="s">
        <v>23</v>
      </c>
      <c r="F12" s="9"/>
      <c r="G12" s="19" t="n">
        <v>2</v>
      </c>
      <c r="H12" s="20" t="n">
        <f aca="false">G12*$B$3</f>
        <v>0</v>
      </c>
      <c r="I12" s="5" t="n">
        <v>0</v>
      </c>
      <c r="J12" s="21" t="n">
        <f aca="false">H12+I12</f>
        <v>0</v>
      </c>
      <c r="K12" s="15"/>
      <c r="L12" s="15"/>
      <c r="M12" s="22" t="str">
        <f aca="false">IF(Besoin!B11="","",Besoin!B11)</f>
        <v>Italien</v>
      </c>
      <c r="N12" s="22" t="n">
        <f aca="false">IF(Besoin!C11="","",Besoin!C11)</f>
        <v>0</v>
      </c>
      <c r="O12" s="22" t="str">
        <f aca="false">IF(Besoin!D11="","",Besoin!D11)</f>
        <v/>
      </c>
      <c r="P12" s="22" t="str">
        <f aca="false">IF(Besoin!E11="","",Besoin!E11)</f>
        <v/>
      </c>
      <c r="Q12" s="22" t="str">
        <f aca="false">IF(Besoin!F11="","",Besoin!F11)</f>
        <v/>
      </c>
      <c r="R12" s="22" t="str">
        <f aca="false">IF(Besoin!G11="","",Besoin!G11)</f>
        <v/>
      </c>
      <c r="S12" s="22" t="n">
        <f aca="false">IF(Besoin!H11="","",Besoin!H11)</f>
        <v>0</v>
      </c>
      <c r="T12" s="22" t="str">
        <f aca="false">IF(Besoin!I11="","",Besoin!I11)</f>
        <v/>
      </c>
      <c r="U12" s="22" t="n">
        <f aca="false">IF(Besoin!J11="","",Besoin!J11)</f>
        <v>0</v>
      </c>
      <c r="V12" s="15"/>
    </row>
    <row r="13" customFormat="false" ht="15" hidden="false" customHeight="false" outlineLevel="0" collapsed="false">
      <c r="A13" s="15" t="s">
        <v>24</v>
      </c>
      <c r="B13" s="15"/>
      <c r="C13" s="27" t="n">
        <f aca="false">C10-C12</f>
        <v>0</v>
      </c>
      <c r="D13" s="15"/>
      <c r="E13" s="15" t="s">
        <v>25</v>
      </c>
      <c r="F13" s="9"/>
      <c r="G13" s="19" t="n">
        <v>0.5</v>
      </c>
      <c r="H13" s="20" t="n">
        <f aca="false">G13*$B$3</f>
        <v>0</v>
      </c>
      <c r="I13" s="5" t="n">
        <v>0</v>
      </c>
      <c r="J13" s="21" t="n">
        <f aca="false">H13+I13</f>
        <v>0</v>
      </c>
      <c r="K13" s="15"/>
      <c r="L13" s="15"/>
      <c r="M13" s="22" t="str">
        <f aca="false">IF(Besoin!B12="","",Besoin!B12)</f>
        <v>Autres langues ( chinois, …)</v>
      </c>
      <c r="N13" s="22" t="str">
        <f aca="false">IF(Besoin!C12="","",Besoin!C12)</f>
        <v/>
      </c>
      <c r="O13" s="22" t="str">
        <f aca="false">IF(Besoin!D12="","",Besoin!D12)</f>
        <v/>
      </c>
      <c r="P13" s="22" t="str">
        <f aca="false">IF(Besoin!E12="","",Besoin!E12)</f>
        <v/>
      </c>
      <c r="Q13" s="22" t="str">
        <f aca="false">IF(Besoin!F12="","",Besoin!F12)</f>
        <v/>
      </c>
      <c r="R13" s="22" t="str">
        <f aca="false">IF(Besoin!G12="","",Besoin!G12)</f>
        <v/>
      </c>
      <c r="S13" s="22" t="n">
        <f aca="false">IF(Besoin!H12="","",Besoin!H12)</f>
        <v>0</v>
      </c>
      <c r="T13" s="22" t="str">
        <f aca="false">IF(Besoin!I12="","",Besoin!I12)</f>
        <v/>
      </c>
      <c r="U13" s="22" t="n">
        <f aca="false">IF(Besoin!J12="","",Besoin!J12)</f>
        <v>0</v>
      </c>
      <c r="V13" s="15"/>
    </row>
    <row r="14" customFormat="false" ht="15" hidden="false" customHeight="false" outlineLevel="0" collapsed="false">
      <c r="A14" s="15"/>
      <c r="B14" s="15"/>
      <c r="C14" s="15"/>
      <c r="D14" s="15"/>
      <c r="E14" s="15" t="s">
        <v>26</v>
      </c>
      <c r="F14" s="9"/>
      <c r="G14" s="19" t="n">
        <v>1.5</v>
      </c>
      <c r="H14" s="20" t="n">
        <f aca="false">G14*$B$3</f>
        <v>0</v>
      </c>
      <c r="I14" s="5" t="n">
        <v>0</v>
      </c>
      <c r="J14" s="21" t="n">
        <f aca="false">H14+I14</f>
        <v>0</v>
      </c>
      <c r="K14" s="15"/>
      <c r="L14" s="15"/>
      <c r="M14" s="22" t="str">
        <f aca="false">IF(Besoin!B13="","",Besoin!B13)</f>
        <v>Langues à répartir</v>
      </c>
      <c r="N14" s="22" t="str">
        <f aca="false">IF(Besoin!C13="","",Besoin!C13)</f>
        <v/>
      </c>
      <c r="O14" s="22" t="n">
        <f aca="false">IF(Besoin!D13="","",Besoin!D13)</f>
        <v>-0</v>
      </c>
      <c r="P14" s="22" t="n">
        <f aca="false">IF(Besoin!E13="","",Besoin!E13)</f>
        <v>-0</v>
      </c>
      <c r="Q14" s="22" t="n">
        <f aca="false">IF(Besoin!F13="","",Besoin!F13)</f>
        <v>-0</v>
      </c>
      <c r="R14" s="22" t="str">
        <f aca="false">IF(Besoin!G13="","",Besoin!G13)</f>
        <v/>
      </c>
      <c r="S14" s="22" t="str">
        <f aca="false">IF(Besoin!H13="","",Besoin!H13)</f>
        <v/>
      </c>
      <c r="T14" s="22" t="str">
        <f aca="false">IF(Besoin!I13="","",Besoin!I13)</f>
        <v/>
      </c>
      <c r="U14" s="22" t="str">
        <f aca="false">IF(Besoin!J13="","",Besoin!J13)</f>
        <v/>
      </c>
      <c r="V14" s="15"/>
    </row>
    <row r="15" customFormat="false" ht="15" hidden="false" customHeight="false" outlineLevel="0" collapsed="false">
      <c r="A15" s="15"/>
      <c r="B15" s="15"/>
      <c r="C15" s="15"/>
      <c r="D15" s="15"/>
      <c r="E15" s="15" t="s">
        <v>27</v>
      </c>
      <c r="F15" s="9"/>
      <c r="G15" s="19" t="n">
        <v>1.5</v>
      </c>
      <c r="H15" s="20" t="n">
        <f aca="false">G15*$B$3</f>
        <v>0</v>
      </c>
      <c r="I15" s="5" t="n">
        <v>0</v>
      </c>
      <c r="J15" s="21" t="n">
        <f aca="false">H15+I15</f>
        <v>0</v>
      </c>
      <c r="K15" s="15"/>
      <c r="L15" s="15"/>
      <c r="M15" s="22" t="str">
        <f aca="false">IF(Besoin!B14="","",Besoin!B14)</f>
        <v>Hist-Géo</v>
      </c>
      <c r="N15" s="22" t="n">
        <f aca="false">IF(Besoin!C14="","",Besoin!C14)</f>
        <v>0</v>
      </c>
      <c r="O15" s="22" t="str">
        <f aca="false">IF(Besoin!D14="","",Besoin!D14)</f>
        <v/>
      </c>
      <c r="P15" s="22" t="str">
        <f aca="false">IF(Besoin!E14="","",Besoin!E14)</f>
        <v/>
      </c>
      <c r="Q15" s="22" t="str">
        <f aca="false">IF(Besoin!F14="","",Besoin!F14)</f>
        <v/>
      </c>
      <c r="R15" s="22" t="str">
        <f aca="false">IF(Besoin!G14="","",Besoin!G14)</f>
        <v/>
      </c>
      <c r="S15" s="22" t="n">
        <f aca="false">IF(Besoin!H14="","",Besoin!H14)</f>
        <v>0</v>
      </c>
      <c r="T15" s="22" t="str">
        <f aca="false">IF(Besoin!I14="","",Besoin!I14)</f>
        <v/>
      </c>
      <c r="U15" s="22" t="n">
        <f aca="false">IF(Besoin!J14="","",Besoin!J14)</f>
        <v>0</v>
      </c>
      <c r="V15" s="15"/>
    </row>
    <row r="16" customFormat="false" ht="15" hidden="false" customHeight="false" outlineLevel="0" collapsed="false">
      <c r="A16" s="15"/>
      <c r="B16" s="15"/>
      <c r="C16" s="15"/>
      <c r="D16" s="15"/>
      <c r="E16" s="15" t="s">
        <v>28</v>
      </c>
      <c r="F16" s="28"/>
      <c r="G16" s="19" t="n">
        <v>0</v>
      </c>
      <c r="H16" s="20" t="n">
        <f aca="false">G16*$B$3</f>
        <v>0</v>
      </c>
      <c r="I16" s="5" t="n">
        <v>0</v>
      </c>
      <c r="J16" s="21" t="n">
        <f aca="false">H16+I16</f>
        <v>0</v>
      </c>
      <c r="K16" s="15"/>
      <c r="L16" s="15"/>
      <c r="M16" s="22" t="str">
        <f aca="false">IF(Besoin!B15="","",Besoin!B15)</f>
        <v>EMC</v>
      </c>
      <c r="N16" s="22" t="str">
        <f aca="false">IF(Besoin!C15="","",Besoin!C15)</f>
        <v/>
      </c>
      <c r="O16" s="22" t="n">
        <f aca="false">IF(Besoin!D15="","",Besoin!D15)</f>
        <v>-0</v>
      </c>
      <c r="P16" s="22" t="n">
        <f aca="false">IF(Besoin!E15="","",Besoin!E15)</f>
        <v>-0</v>
      </c>
      <c r="Q16" s="22" t="n">
        <f aca="false">IF(Besoin!F15="","",Besoin!F15)</f>
        <v>-0</v>
      </c>
      <c r="R16" s="22" t="str">
        <f aca="false">IF(Besoin!G15="","",Besoin!G15)</f>
        <v/>
      </c>
      <c r="S16" s="22" t="str">
        <f aca="false">IF(Besoin!H15="","",Besoin!H15)</f>
        <v/>
      </c>
      <c r="T16" s="22" t="str">
        <f aca="false">IF(Besoin!I15="","",Besoin!I15)</f>
        <v/>
      </c>
      <c r="U16" s="22" t="str">
        <f aca="false">IF(Besoin!J15="","",Besoin!J15)</f>
        <v/>
      </c>
      <c r="V16" s="15"/>
    </row>
    <row r="17" customFormat="false" ht="15" hidden="false" customHeight="false" outlineLevel="0" collapsed="false">
      <c r="A17" s="29"/>
      <c r="B17" s="15"/>
      <c r="C17" s="15"/>
      <c r="D17" s="15"/>
      <c r="E17" s="15"/>
      <c r="F17" s="15"/>
      <c r="G17" s="30" t="n">
        <f aca="false">SUM(G6:G16)</f>
        <v>26.5</v>
      </c>
      <c r="H17" s="31" t="n">
        <f aca="false">SUM(H6:H16)</f>
        <v>0</v>
      </c>
      <c r="I17" s="31" t="n">
        <f aca="false">SUM(I6:I16)</f>
        <v>0</v>
      </c>
      <c r="J17" s="31" t="n">
        <f aca="false">SUM(J6:J16)</f>
        <v>0</v>
      </c>
      <c r="K17" s="15"/>
      <c r="L17" s="15"/>
      <c r="M17" s="22" t="str">
        <f aca="false">IF(Besoin!B16="","",Besoin!B16)</f>
        <v>Histoire géographie et SP</v>
      </c>
      <c r="N17" s="22" t="str">
        <f aca="false">IF(Besoin!C16="","",Besoin!C16)</f>
        <v/>
      </c>
      <c r="O17" s="22" t="str">
        <f aca="false">IF(Besoin!D16="","",Besoin!D16)</f>
        <v/>
      </c>
      <c r="P17" s="22" t="n">
        <f aca="false">IF(Besoin!E16="","",Besoin!E16)</f>
        <v>-0</v>
      </c>
      <c r="Q17" s="22" t="n">
        <f aca="false">IF(Besoin!F16="","",Besoin!F16)</f>
        <v>-0</v>
      </c>
      <c r="R17" s="22" t="str">
        <f aca="false">IF(Besoin!G16="","",Besoin!G16)</f>
        <v/>
      </c>
      <c r="S17" s="22" t="str">
        <f aca="false">IF(Besoin!H16="","",Besoin!H16)</f>
        <v/>
      </c>
      <c r="T17" s="22" t="str">
        <f aca="false">IF(Besoin!I16="","",Besoin!I16)</f>
        <v/>
      </c>
      <c r="U17" s="22" t="str">
        <f aca="false">IF(Besoin!J16="","",Besoin!J16)</f>
        <v/>
      </c>
      <c r="V17" s="15"/>
    </row>
    <row r="18" customFormat="false" ht="15" hidden="false" customHeight="false" outlineLevel="0" collapsed="false">
      <c r="A18" s="29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22" t="str">
        <f aca="false">IF(Besoin!B17="","",Besoin!B17)</f>
        <v>DNL</v>
      </c>
      <c r="N18" s="22" t="str">
        <f aca="false">IF(Besoin!C17="","",Besoin!C17)</f>
        <v/>
      </c>
      <c r="O18" s="22" t="n">
        <f aca="false">IF(Besoin!D17="","",Besoin!D17)</f>
        <v>-0</v>
      </c>
      <c r="P18" s="22" t="n">
        <f aca="false">IF(Besoin!E17="","",Besoin!E17)</f>
        <v>-0</v>
      </c>
      <c r="Q18" s="22" t="n">
        <f aca="false">IF(Besoin!F17="","",Besoin!F17)</f>
        <v>-0</v>
      </c>
      <c r="R18" s="22" t="str">
        <f aca="false">IF(Besoin!G17="","",Besoin!G17)</f>
        <v/>
      </c>
      <c r="S18" s="22" t="str">
        <f aca="false">IF(Besoin!H17="","",Besoin!H17)</f>
        <v/>
      </c>
      <c r="T18" s="22" t="str">
        <f aca="false">IF(Besoin!I17="","",Besoin!I17)</f>
        <v/>
      </c>
      <c r="U18" s="22" t="str">
        <f aca="false">IF(Besoin!J17="","",Besoin!J17)</f>
        <v/>
      </c>
      <c r="V18" s="15"/>
    </row>
    <row r="19" customFormat="false" ht="15" hidden="false" customHeight="false" outlineLevel="0" collapsed="false">
      <c r="A19" s="29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22" t="str">
        <f aca="false">IF(Besoin!B18="","",Besoin!B18)</f>
        <v>SES</v>
      </c>
      <c r="N19" s="22" t="n">
        <f aca="false">IF(Besoin!C18="","",Besoin!C18)</f>
        <v>0</v>
      </c>
      <c r="O19" s="22" t="str">
        <f aca="false">IF(Besoin!D18="","",Besoin!D18)</f>
        <v/>
      </c>
      <c r="P19" s="22" t="str">
        <f aca="false">IF(Besoin!E18="","",Besoin!E18)</f>
        <v/>
      </c>
      <c r="Q19" s="22" t="str">
        <f aca="false">IF(Besoin!F18="","",Besoin!F18)</f>
        <v/>
      </c>
      <c r="R19" s="22" t="str">
        <f aca="false">IF(Besoin!G18="","",Besoin!G18)</f>
        <v/>
      </c>
      <c r="S19" s="22" t="n">
        <f aca="false">IF(Besoin!H18="","",Besoin!H18)</f>
        <v>0</v>
      </c>
      <c r="T19" s="22" t="str">
        <f aca="false">IF(Besoin!I18="","",Besoin!I18)</f>
        <v/>
      </c>
      <c r="U19" s="22" t="n">
        <f aca="false">IF(Besoin!J18="","",Besoin!J18)</f>
        <v>0</v>
      </c>
      <c r="V19" s="15"/>
    </row>
    <row r="20" customFormat="false" ht="15" hidden="false" customHeight="false" outlineLevel="0" collapsed="false">
      <c r="A20" s="29"/>
      <c r="B20" s="15"/>
      <c r="C20" s="15"/>
      <c r="D20" s="15"/>
      <c r="E20" s="15"/>
      <c r="F20" s="15"/>
      <c r="G20" s="15"/>
      <c r="H20" s="30"/>
      <c r="I20" s="15"/>
      <c r="J20" s="15"/>
      <c r="K20" s="15"/>
      <c r="L20" s="15"/>
      <c r="M20" s="22" t="str">
        <f aca="false">IF(Besoin!B19="","",Besoin!B19)</f>
        <v>EPS</v>
      </c>
      <c r="N20" s="22" t="n">
        <f aca="false">IF(Besoin!C19="","",Besoin!C19)</f>
        <v>0</v>
      </c>
      <c r="O20" s="22" t="str">
        <f aca="false">IF(Besoin!D19="","",Besoin!D19)</f>
        <v/>
      </c>
      <c r="P20" s="22" t="str">
        <f aca="false">IF(Besoin!E19="","",Besoin!E19)</f>
        <v/>
      </c>
      <c r="Q20" s="22" t="str">
        <f aca="false">IF(Besoin!F19="","",Besoin!F19)</f>
        <v/>
      </c>
      <c r="R20" s="22" t="str">
        <f aca="false">IF(Besoin!G19="","",Besoin!G19)</f>
        <v/>
      </c>
      <c r="S20" s="22" t="n">
        <f aca="false">IF(Besoin!H19="","",Besoin!H19)</f>
        <v>0</v>
      </c>
      <c r="T20" s="22" t="str">
        <f aca="false">IF(Besoin!I19="","",Besoin!I19)</f>
        <v/>
      </c>
      <c r="U20" s="22" t="n">
        <f aca="false">IF(Besoin!J19="","",Besoin!J19)</f>
        <v>0</v>
      </c>
      <c r="V20" s="15"/>
    </row>
    <row r="21" customFormat="false" ht="15" hidden="false" customHeight="false" outlineLevel="0" collapsed="false">
      <c r="A21" s="29"/>
      <c r="B21" s="15"/>
      <c r="C21" s="15"/>
      <c r="D21" s="15"/>
      <c r="E21" s="32" t="s">
        <v>29</v>
      </c>
      <c r="F21" s="33" t="s">
        <v>6</v>
      </c>
      <c r="G21" s="33" t="s">
        <v>30</v>
      </c>
      <c r="H21" s="34"/>
      <c r="I21" s="34"/>
      <c r="J21" s="34"/>
      <c r="K21" s="15"/>
      <c r="L21" s="15"/>
      <c r="M21" s="22" t="str">
        <f aca="false">IF(Besoin!B20="","",Besoin!B20)</f>
        <v>Disciplines artistiques</v>
      </c>
      <c r="N21" s="22" t="n">
        <f aca="false">IF(Besoin!C20="","",Besoin!C20)</f>
        <v>0</v>
      </c>
      <c r="O21" s="22" t="str">
        <f aca="false">IF(Besoin!D20="","",Besoin!D20)</f>
        <v/>
      </c>
      <c r="P21" s="22" t="str">
        <f aca="false">IF(Besoin!E20="","",Besoin!E20)</f>
        <v/>
      </c>
      <c r="Q21" s="22" t="str">
        <f aca="false">IF(Besoin!F20="","",Besoin!F20)</f>
        <v/>
      </c>
      <c r="R21" s="22" t="str">
        <f aca="false">IF(Besoin!G20="","",Besoin!G20)</f>
        <v/>
      </c>
      <c r="S21" s="22" t="n">
        <f aca="false">IF(Besoin!H20="","",Besoin!H20)</f>
        <v>0</v>
      </c>
      <c r="T21" s="22" t="str">
        <f aca="false">IF(Besoin!I20="","",Besoin!I20)</f>
        <v/>
      </c>
      <c r="U21" s="22" t="n">
        <f aca="false">IF(Besoin!J20="","",Besoin!J20)</f>
        <v>0</v>
      </c>
      <c r="V21" s="15"/>
    </row>
    <row r="22" customFormat="false" ht="15" hidden="false" customHeight="false" outlineLevel="0" collapsed="false">
      <c r="A22" s="29"/>
      <c r="B22" s="15"/>
      <c r="C22" s="15"/>
      <c r="D22" s="15"/>
      <c r="E22" s="15" t="s">
        <v>31</v>
      </c>
      <c r="F22" s="5" t="n">
        <v>0</v>
      </c>
      <c r="G22" s="5" t="n">
        <v>1</v>
      </c>
      <c r="H22" s="21" t="n">
        <f aca="false">F22*G22</f>
        <v>0</v>
      </c>
      <c r="I22" s="9"/>
      <c r="J22" s="21" t="n">
        <f aca="false">F22*G22+I22</f>
        <v>0</v>
      </c>
      <c r="K22" s="15"/>
      <c r="L22" s="15"/>
      <c r="M22" s="22" t="str">
        <f aca="false">IF(Besoin!B21="","",Besoin!B21)</f>
        <v>Mathématiques</v>
      </c>
      <c r="N22" s="22" t="n">
        <f aca="false">IF(Besoin!C21="","",Besoin!C21)</f>
        <v>0</v>
      </c>
      <c r="O22" s="22" t="str">
        <f aca="false">IF(Besoin!D21="","",Besoin!D21)</f>
        <v/>
      </c>
      <c r="P22" s="22" t="str">
        <f aca="false">IF(Besoin!E21="","",Besoin!E21)</f>
        <v/>
      </c>
      <c r="Q22" s="22" t="str">
        <f aca="false">IF(Besoin!F21="","",Besoin!F21)</f>
        <v/>
      </c>
      <c r="R22" s="22" t="str">
        <f aca="false">IF(Besoin!G21="","",Besoin!G21)</f>
        <v/>
      </c>
      <c r="S22" s="22" t="n">
        <f aca="false">IF(Besoin!H21="","",Besoin!H21)</f>
        <v>0</v>
      </c>
      <c r="T22" s="22" t="str">
        <f aca="false">IF(Besoin!I21="","",Besoin!I21)</f>
        <v/>
      </c>
      <c r="U22" s="22" t="n">
        <f aca="false">IF(Besoin!J21="","",Besoin!J21)</f>
        <v>0</v>
      </c>
      <c r="V22" s="15"/>
    </row>
    <row r="23" customFormat="false" ht="15" hidden="false" customHeight="false" outlineLevel="0" collapsed="false">
      <c r="A23" s="29"/>
      <c r="B23" s="15"/>
      <c r="C23" s="15"/>
      <c r="D23" s="15"/>
      <c r="E23" s="15" t="s">
        <v>32</v>
      </c>
      <c r="F23" s="5" t="n">
        <v>0</v>
      </c>
      <c r="G23" s="19" t="n">
        <v>3</v>
      </c>
      <c r="H23" s="21" t="n">
        <f aca="false">F23*G23</f>
        <v>0</v>
      </c>
      <c r="I23" s="9"/>
      <c r="J23" s="21" t="n">
        <f aca="false">F23*G23+I23</f>
        <v>0</v>
      </c>
      <c r="K23" s="15"/>
      <c r="L23" s="15"/>
      <c r="M23" s="22" t="str">
        <f aca="false">IF(Besoin!B22="","",Besoin!B22)</f>
        <v>SNT</v>
      </c>
      <c r="N23" s="22" t="str">
        <f aca="false">IF(Besoin!C22="","",Besoin!C22)</f>
        <v/>
      </c>
      <c r="O23" s="22" t="n">
        <f aca="false">IF(Besoin!D22="","",Besoin!D22)</f>
        <v>-0</v>
      </c>
      <c r="P23" s="22" t="str">
        <f aca="false">IF(Besoin!E22="","",Besoin!E22)</f>
        <v/>
      </c>
      <c r="Q23" s="22" t="str">
        <f aca="false">IF(Besoin!F22="","",Besoin!F22)</f>
        <v/>
      </c>
      <c r="R23" s="22" t="str">
        <f aca="false">IF(Besoin!G22="","",Besoin!G22)</f>
        <v/>
      </c>
      <c r="S23" s="22" t="str">
        <f aca="false">IF(Besoin!H22="","",Besoin!H22)</f>
        <v/>
      </c>
      <c r="T23" s="22" t="str">
        <f aca="false">IF(Besoin!I22="","",Besoin!I22)</f>
        <v/>
      </c>
      <c r="U23" s="22" t="str">
        <f aca="false">IF(Besoin!J22="","",Besoin!J22)</f>
        <v/>
      </c>
      <c r="V23" s="15"/>
    </row>
    <row r="24" customFormat="false" ht="15" hidden="false" customHeight="false" outlineLevel="0" collapsed="false">
      <c r="A24" s="29"/>
      <c r="B24" s="15"/>
      <c r="C24" s="15"/>
      <c r="D24" s="15"/>
      <c r="E24" s="15" t="s">
        <v>33</v>
      </c>
      <c r="F24" s="5" t="n">
        <v>0</v>
      </c>
      <c r="G24" s="19" t="n">
        <v>3</v>
      </c>
      <c r="H24" s="21" t="n">
        <f aca="false">F24*G24</f>
        <v>0</v>
      </c>
      <c r="I24" s="9"/>
      <c r="J24" s="21" t="n">
        <f aca="false">F24*G24+I24</f>
        <v>0</v>
      </c>
      <c r="K24" s="15"/>
      <c r="L24" s="15"/>
      <c r="M24" s="22" t="str">
        <f aca="false">IF(Besoin!B23="","",Besoin!B23)</f>
        <v>SI</v>
      </c>
      <c r="N24" s="22" t="str">
        <f aca="false">IF(Besoin!C23="","",Besoin!C23)</f>
        <v/>
      </c>
      <c r="O24" s="22" t="str">
        <f aca="false">IF(Besoin!D23="","",Besoin!D23)</f>
        <v/>
      </c>
      <c r="P24" s="22" t="n">
        <f aca="false">IF(Besoin!E23="","",Besoin!E23)</f>
        <v>-0</v>
      </c>
      <c r="Q24" s="22" t="n">
        <f aca="false">IF(Besoin!F23="","",Besoin!F23)</f>
        <v>-0</v>
      </c>
      <c r="R24" s="22" t="str">
        <f aca="false">IF(Besoin!G23="","",Besoin!G23)</f>
        <v/>
      </c>
      <c r="S24" s="22" t="str">
        <f aca="false">IF(Besoin!H23="","",Besoin!H23)</f>
        <v/>
      </c>
      <c r="T24" s="22" t="str">
        <f aca="false">IF(Besoin!I23="","",Besoin!I23)</f>
        <v/>
      </c>
      <c r="U24" s="22" t="str">
        <f aca="false">IF(Besoin!J23="","",Besoin!J23)</f>
        <v/>
      </c>
      <c r="V24" s="15"/>
    </row>
    <row r="25" customFormat="false" ht="15" hidden="false" customHeight="false" outlineLevel="0" collapsed="false">
      <c r="A25" s="15"/>
      <c r="B25" s="15"/>
      <c r="C25" s="15"/>
      <c r="D25" s="15"/>
      <c r="E25" s="15" t="s">
        <v>34</v>
      </c>
      <c r="F25" s="5" t="n">
        <v>0</v>
      </c>
      <c r="G25" s="19" t="n">
        <v>3</v>
      </c>
      <c r="H25" s="21" t="n">
        <f aca="false">F25*G25</f>
        <v>0</v>
      </c>
      <c r="I25" s="9"/>
      <c r="J25" s="21" t="n">
        <f aca="false">F25*G25+I25</f>
        <v>0</v>
      </c>
      <c r="K25" s="15"/>
      <c r="L25" s="15"/>
      <c r="M25" s="22" t="str">
        <f aca="false">IF(Besoin!B24="","",Besoin!B24)</f>
        <v>NSI</v>
      </c>
      <c r="N25" s="22" t="str">
        <f aca="false">IF(Besoin!C24="","",Besoin!C24)</f>
        <v/>
      </c>
      <c r="O25" s="22" t="str">
        <f aca="false">IF(Besoin!D24="","",Besoin!D24)</f>
        <v/>
      </c>
      <c r="P25" s="22" t="n">
        <f aca="false">IF(Besoin!E24="","",Besoin!E24)</f>
        <v>-0</v>
      </c>
      <c r="Q25" s="22" t="n">
        <f aca="false">IF(Besoin!F24="","",Besoin!F24)</f>
        <v>-0</v>
      </c>
      <c r="R25" s="22" t="str">
        <f aca="false">IF(Besoin!G24="","",Besoin!G24)</f>
        <v/>
      </c>
      <c r="S25" s="22" t="str">
        <f aca="false">IF(Besoin!H24="","",Besoin!H24)</f>
        <v/>
      </c>
      <c r="T25" s="22" t="str">
        <f aca="false">IF(Besoin!I24="","",Besoin!I24)</f>
        <v/>
      </c>
      <c r="U25" s="22" t="str">
        <f aca="false">IF(Besoin!J24="","",Besoin!J24)</f>
        <v/>
      </c>
      <c r="V25" s="15"/>
    </row>
    <row r="26" customFormat="false" ht="15" hidden="false" customHeight="false" outlineLevel="0" collapsed="false">
      <c r="A26" s="15"/>
      <c r="B26" s="15"/>
      <c r="C26" s="15"/>
      <c r="D26" s="15"/>
      <c r="E26" s="15" t="s">
        <v>23</v>
      </c>
      <c r="F26" s="5" t="n">
        <v>0</v>
      </c>
      <c r="G26" s="19" t="n">
        <v>3</v>
      </c>
      <c r="H26" s="21" t="n">
        <f aca="false">F26*G26</f>
        <v>0</v>
      </c>
      <c r="I26" s="9"/>
      <c r="J26" s="21" t="n">
        <f aca="false">F26*G26+I26</f>
        <v>0</v>
      </c>
      <c r="K26" s="15"/>
      <c r="L26" s="15"/>
      <c r="M26" s="22" t="str">
        <f aca="false">IF(Besoin!B25="","",Besoin!B25)</f>
        <v>Physique chimie</v>
      </c>
      <c r="N26" s="22" t="n">
        <f aca="false">IF(Besoin!C25="","",Besoin!C25)</f>
        <v>0</v>
      </c>
      <c r="O26" s="22" t="str">
        <f aca="false">IF(Besoin!D25="","",Besoin!D25)</f>
        <v/>
      </c>
      <c r="P26" s="22" t="str">
        <f aca="false">IF(Besoin!E25="","",Besoin!E25)</f>
        <v/>
      </c>
      <c r="Q26" s="22" t="str">
        <f aca="false">IF(Besoin!F25="","",Besoin!F25)</f>
        <v/>
      </c>
      <c r="R26" s="22" t="str">
        <f aca="false">IF(Besoin!G25="","",Besoin!G25)</f>
        <v/>
      </c>
      <c r="S26" s="22" t="n">
        <f aca="false">IF(Besoin!H25="","",Besoin!H25)</f>
        <v>0</v>
      </c>
      <c r="T26" s="22" t="str">
        <f aca="false">IF(Besoin!I25="","",Besoin!I25)</f>
        <v/>
      </c>
      <c r="U26" s="22" t="n">
        <f aca="false">IF(Besoin!J25="","",Besoin!J25)</f>
        <v>0</v>
      </c>
      <c r="V26" s="15"/>
    </row>
    <row r="27" customFormat="false" ht="15" hidden="false" customHeight="false" outlineLevel="0" collapsed="false">
      <c r="A27" s="15"/>
      <c r="B27" s="15"/>
      <c r="C27" s="15"/>
      <c r="D27" s="15"/>
      <c r="E27" s="35" t="s">
        <v>35</v>
      </c>
      <c r="F27" s="5"/>
      <c r="G27" s="5"/>
      <c r="H27" s="21" t="n">
        <f aca="false">F27*G27</f>
        <v>0</v>
      </c>
      <c r="I27" s="9"/>
      <c r="J27" s="21" t="n">
        <f aca="false">F27*G27+I27</f>
        <v>0</v>
      </c>
      <c r="K27" s="15"/>
      <c r="L27" s="15"/>
      <c r="M27" s="22" t="str">
        <f aca="false">IF(Besoin!B26="","",Besoin!B26)</f>
        <v>SVT</v>
      </c>
      <c r="N27" s="22" t="n">
        <f aca="false">IF(Besoin!C26="","",Besoin!C26)</f>
        <v>0</v>
      </c>
      <c r="O27" s="22" t="str">
        <f aca="false">IF(Besoin!D26="","",Besoin!D26)</f>
        <v/>
      </c>
      <c r="P27" s="22" t="str">
        <f aca="false">IF(Besoin!E26="","",Besoin!E26)</f>
        <v/>
      </c>
      <c r="Q27" s="22" t="str">
        <f aca="false">IF(Besoin!F26="","",Besoin!F26)</f>
        <v/>
      </c>
      <c r="R27" s="22" t="str">
        <f aca="false">IF(Besoin!G26="","",Besoin!G26)</f>
        <v/>
      </c>
      <c r="S27" s="22" t="n">
        <f aca="false">IF(Besoin!H26="","",Besoin!H26)</f>
        <v>0</v>
      </c>
      <c r="T27" s="22" t="str">
        <f aca="false">IF(Besoin!I26="","",Besoin!I26)</f>
        <v/>
      </c>
      <c r="U27" s="22" t="n">
        <f aca="false">IF(Besoin!J26="","",Besoin!J26)</f>
        <v>0</v>
      </c>
      <c r="V27" s="15"/>
    </row>
    <row r="28" customFormat="false" ht="15" hidden="false" customHeight="false" outlineLevel="0" collapsed="false">
      <c r="A28" s="15"/>
      <c r="B28" s="15"/>
      <c r="C28" s="15"/>
      <c r="D28" s="15"/>
      <c r="E28" s="35" t="s">
        <v>35</v>
      </c>
      <c r="F28" s="5"/>
      <c r="G28" s="5"/>
      <c r="H28" s="21" t="n">
        <f aca="false">F28*G28</f>
        <v>0</v>
      </c>
      <c r="I28" s="9"/>
      <c r="J28" s="21" t="n">
        <f aca="false">F28*G28+I28</f>
        <v>0</v>
      </c>
      <c r="K28" s="15"/>
      <c r="L28" s="15"/>
      <c r="M28" s="22" t="str">
        <f aca="false">IF(Besoin!B27="","",Besoin!B27)</f>
        <v>Ens_scient</v>
      </c>
      <c r="N28" s="22" t="str">
        <f aca="false">IF(Besoin!C27="","",Besoin!C27)</f>
        <v/>
      </c>
      <c r="O28" s="22" t="str">
        <f aca="false">IF(Besoin!D27="","",Besoin!D27)</f>
        <v/>
      </c>
      <c r="P28" s="22" t="n">
        <f aca="false">IF(Besoin!E27="","",Besoin!E27)</f>
        <v>-0</v>
      </c>
      <c r="Q28" s="22" t="n">
        <f aca="false">IF(Besoin!F27="","",Besoin!F27)</f>
        <v>-0</v>
      </c>
      <c r="R28" s="22" t="str">
        <f aca="false">IF(Besoin!G27="","",Besoin!G27)</f>
        <v/>
      </c>
      <c r="S28" s="22" t="str">
        <f aca="false">IF(Besoin!H27="","",Besoin!H27)</f>
        <v/>
      </c>
      <c r="T28" s="22" t="str">
        <f aca="false">IF(Besoin!I27="","",Besoin!I27)</f>
        <v/>
      </c>
      <c r="U28" s="22" t="str">
        <f aca="false">IF(Besoin!J27="","",Besoin!J27)</f>
        <v/>
      </c>
      <c r="V28" s="15"/>
    </row>
    <row r="29" customFormat="false" ht="15" hidden="false" customHeight="false" outlineLevel="0" collapsed="false">
      <c r="A29" s="15"/>
      <c r="B29" s="15"/>
      <c r="C29" s="15"/>
      <c r="D29" s="15"/>
      <c r="E29" s="35" t="s">
        <v>35</v>
      </c>
      <c r="F29" s="9"/>
      <c r="G29" s="9"/>
      <c r="H29" s="21" t="n">
        <f aca="false">F29*G29</f>
        <v>0</v>
      </c>
      <c r="I29" s="9"/>
      <c r="J29" s="21" t="n">
        <f aca="false">F29*G29+I29</f>
        <v>0</v>
      </c>
      <c r="K29" s="15"/>
      <c r="L29" s="15"/>
      <c r="M29" s="22"/>
      <c r="N29" s="22"/>
      <c r="O29" s="22"/>
      <c r="P29" s="22"/>
      <c r="Q29" s="22"/>
      <c r="R29" s="22"/>
      <c r="S29" s="22"/>
      <c r="T29" s="22"/>
      <c r="U29" s="22"/>
      <c r="V29" s="15"/>
    </row>
    <row r="30" customFormat="false" ht="15" hidden="false" customHeight="false" outlineLevel="0" collapsed="false">
      <c r="A30" s="15"/>
      <c r="B30" s="15"/>
      <c r="C30" s="15"/>
      <c r="D30" s="15"/>
      <c r="E30" s="15"/>
      <c r="F30" s="15"/>
      <c r="G30" s="15"/>
      <c r="H30" s="31" t="n">
        <f aca="false">SUM(H19:H29)</f>
        <v>0</v>
      </c>
      <c r="I30" s="31" t="n">
        <f aca="false">SUM(I19:I29)</f>
        <v>0</v>
      </c>
      <c r="J30" s="31" t="n">
        <f aca="false">SUM(J19:J29)</f>
        <v>0</v>
      </c>
      <c r="K30" s="15"/>
      <c r="L30" s="15"/>
      <c r="M30" s="22"/>
      <c r="N30" s="22"/>
      <c r="O30" s="22"/>
      <c r="P30" s="22"/>
      <c r="Q30" s="22"/>
      <c r="R30" s="22"/>
      <c r="S30" s="22"/>
      <c r="T30" s="22"/>
      <c r="U30" s="22"/>
      <c r="V30" s="15"/>
    </row>
    <row r="31" customFormat="false" ht="15" hidden="false" customHeight="false" outlineLevel="0" collapsed="false">
      <c r="A31" s="15"/>
      <c r="B31" s="15"/>
      <c r="C31" s="15"/>
      <c r="D31" s="15"/>
      <c r="E31" s="15"/>
      <c r="F31" s="15"/>
      <c r="G31" s="36"/>
      <c r="H31" s="37"/>
      <c r="I31" s="15"/>
      <c r="J31" s="30"/>
      <c r="K31" s="30"/>
      <c r="L31" s="15"/>
      <c r="M31" s="22"/>
      <c r="N31" s="22"/>
      <c r="O31" s="22"/>
      <c r="P31" s="22"/>
      <c r="Q31" s="22"/>
      <c r="R31" s="22"/>
      <c r="S31" s="22"/>
      <c r="T31" s="22"/>
      <c r="U31" s="22"/>
      <c r="V31" s="15"/>
    </row>
    <row r="32" customFormat="false" ht="15" hidden="false" customHeight="false" outlineLevel="0" collapsed="false">
      <c r="A32" s="15"/>
      <c r="B32" s="15"/>
      <c r="C32" s="15"/>
      <c r="D32" s="15"/>
      <c r="E32" s="15"/>
      <c r="F32" s="15"/>
      <c r="G32" s="36"/>
      <c r="H32" s="36" t="s">
        <v>10</v>
      </c>
      <c r="I32" s="31" t="n">
        <f aca="false">I17+I30</f>
        <v>0</v>
      </c>
      <c r="J32" s="38" t="n">
        <f aca="false">J17+J30</f>
        <v>0</v>
      </c>
      <c r="K32" s="15"/>
      <c r="L32" s="15"/>
      <c r="M32" s="22" t="str">
        <f aca="false">IF(Besoin!B28="","",Besoin!B28)</f>
        <v>AP</v>
      </c>
      <c r="N32" s="22" t="str">
        <f aca="false">IF(Besoin!C28="","",Besoin!C28)</f>
        <v/>
      </c>
      <c r="O32" s="22" t="n">
        <f aca="false">IF(Besoin!D28="","",Besoin!D28)</f>
        <v>-0</v>
      </c>
      <c r="P32" s="22" t="n">
        <f aca="false">IF(Besoin!E28="","",Besoin!E28)</f>
        <v>-0</v>
      </c>
      <c r="Q32" s="22" t="n">
        <f aca="false">IF(Besoin!F28="","",Besoin!F28)</f>
        <v>-0</v>
      </c>
      <c r="R32" s="22" t="str">
        <f aca="false">IF(Besoin!G28="","",Besoin!G28)</f>
        <v/>
      </c>
      <c r="S32" s="22" t="str">
        <f aca="false">IF(Besoin!H28="","",Besoin!H28)</f>
        <v/>
      </c>
      <c r="T32" s="22" t="str">
        <f aca="false">IF(Besoin!I28="","",Besoin!I28)</f>
        <v/>
      </c>
      <c r="U32" s="22" t="str">
        <f aca="false">IF(Besoin!J28="","",Besoin!J28)</f>
        <v/>
      </c>
      <c r="V32" s="15"/>
    </row>
    <row r="33" customFormat="false" ht="15" hidden="false" customHeight="false" outlineLevel="0" collapsed="false">
      <c r="A33" s="15"/>
      <c r="B33" s="15"/>
      <c r="C33" s="15"/>
      <c r="D33" s="15"/>
      <c r="E33" s="15"/>
      <c r="F33" s="15"/>
      <c r="G33" s="15"/>
      <c r="H33" s="39" t="s">
        <v>36</v>
      </c>
      <c r="I33" s="40" t="e">
        <f aca="false">I32/$B$3</f>
        <v>#DIV/0!</v>
      </c>
      <c r="J33" s="15"/>
      <c r="K33" s="15"/>
      <c r="L33" s="15"/>
      <c r="M33" s="22" t="str">
        <f aca="false">IF(Besoin!B29="","",Besoin!B29)</f>
        <v>Droit</v>
      </c>
      <c r="N33" s="22" t="str">
        <f aca="false">IF(Besoin!C29="","",Besoin!C29)</f>
        <v/>
      </c>
      <c r="O33" s="22" t="str">
        <f aca="false">IF(Besoin!D29="","",Besoin!D29)</f>
        <v/>
      </c>
      <c r="P33" s="22" t="str">
        <f aca="false">IF(Besoin!E29="","",Besoin!E29)</f>
        <v/>
      </c>
      <c r="Q33" s="22" t="n">
        <f aca="false">IF(Besoin!F29="","",Besoin!F29)</f>
        <v>-0</v>
      </c>
      <c r="R33" s="22" t="str">
        <f aca="false">IF(Besoin!G29="","",Besoin!G29)</f>
        <v/>
      </c>
      <c r="S33" s="22" t="str">
        <f aca="false">IF(Besoin!H29="","",Besoin!H29)</f>
        <v/>
      </c>
      <c r="T33" s="22" t="str">
        <f aca="false">IF(Besoin!I29="","",Besoin!I29)</f>
        <v/>
      </c>
      <c r="U33" s="22" t="str">
        <f aca="false">IF(Besoin!J29="","",Besoin!J29)</f>
        <v/>
      </c>
      <c r="V33" s="15"/>
    </row>
    <row r="34" customFormat="false" ht="15" hidden="false" customHeight="false" outlineLevel="0" collapsed="false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22" t="str">
        <f aca="false">IF(Besoin!B30="","",Besoin!B30)</f>
        <v>Disciplines supplémentaires</v>
      </c>
      <c r="N34" s="22" t="str">
        <f aca="false">IF(Besoin!C30="","",Besoin!C30)</f>
        <v/>
      </c>
      <c r="O34" s="22" t="str">
        <f aca="false">IF(Besoin!D30="","",Besoin!D30)</f>
        <v/>
      </c>
      <c r="P34" s="22" t="str">
        <f aca="false">IF(Besoin!E30="","",Besoin!E30)</f>
        <v/>
      </c>
      <c r="Q34" s="22" t="str">
        <f aca="false">IF(Besoin!F30="","",Besoin!F30)</f>
        <v/>
      </c>
      <c r="R34" s="22" t="str">
        <f aca="false">IF(Besoin!G30="","",Besoin!G30)</f>
        <v/>
      </c>
      <c r="S34" s="22" t="n">
        <f aca="false">IF(Besoin!H30="","",Besoin!H30)</f>
        <v>0</v>
      </c>
      <c r="T34" s="22" t="str">
        <f aca="false">IF(Besoin!I30="","",Besoin!I30)</f>
        <v/>
      </c>
      <c r="U34" s="22" t="n">
        <f aca="false">IF(Besoin!J30="","",Besoin!J30)</f>
        <v>0</v>
      </c>
      <c r="V34" s="15"/>
    </row>
    <row r="35" customFormat="false" ht="15" hidden="false" customHeight="false" outlineLevel="0" collapsed="false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22" t="str">
        <f aca="false">IF(Besoin!B31="","",Besoin!B31)</f>
        <v>Autres options à répartir</v>
      </c>
      <c r="N35" s="22" t="str">
        <f aca="false">IF(Besoin!C31="","",Besoin!C31)</f>
        <v/>
      </c>
      <c r="O35" s="22" t="n">
        <f aca="false">IF(Besoin!D31="","",Besoin!D31)</f>
        <v>0</v>
      </c>
      <c r="P35" s="22" t="n">
        <f aca="false">IF(Besoin!E31="","",Besoin!E31)</f>
        <v>-0</v>
      </c>
      <c r="Q35" s="22" t="n">
        <f aca="false">IF(Besoin!F31="","",Besoin!F31)</f>
        <v>-0</v>
      </c>
      <c r="R35" s="22" t="str">
        <f aca="false">IF(Besoin!G31="","",Besoin!G31)</f>
        <v/>
      </c>
      <c r="S35" s="22" t="n">
        <f aca="false">IF(Besoin!H31="","",Besoin!H31)</f>
        <v>0</v>
      </c>
      <c r="T35" s="22" t="str">
        <f aca="false">IF(Besoin!I31="","",Besoin!I31)</f>
        <v/>
      </c>
      <c r="U35" s="22" t="str">
        <f aca="false">IF(Besoin!J31="","",Besoin!J31)</f>
        <v/>
      </c>
      <c r="V35" s="15"/>
    </row>
    <row r="36" customFormat="false" ht="15" hidden="false" customHeight="false" outlineLevel="0" collapsed="false">
      <c r="A36" s="15"/>
      <c r="B36" s="15"/>
      <c r="C36" s="15"/>
      <c r="D36" s="15"/>
      <c r="E36" s="41" t="s">
        <v>37</v>
      </c>
      <c r="F36" s="42"/>
      <c r="G36" s="43"/>
      <c r="H36" s="44"/>
      <c r="I36" s="15"/>
      <c r="J36" s="15"/>
      <c r="K36" s="15"/>
      <c r="L36" s="15"/>
      <c r="M36" s="22" t="str">
        <f aca="false">IF(Besoin!B32="","",Besoin!B32)</f>
        <v/>
      </c>
      <c r="N36" s="22" t="str">
        <f aca="false">IF(Besoin!C32="","",Besoin!C32)</f>
        <v/>
      </c>
      <c r="O36" s="22" t="str">
        <f aca="false">IF(Besoin!D32="","",Besoin!D32)</f>
        <v/>
      </c>
      <c r="P36" s="22" t="str">
        <f aca="false">IF(Besoin!E32="","",Besoin!E32)</f>
        <v/>
      </c>
      <c r="Q36" s="22" t="str">
        <f aca="false">IF(Besoin!F32="","",Besoin!F32)</f>
        <v/>
      </c>
      <c r="R36" s="22" t="str">
        <f aca="false">IF(Besoin!G32="","",Besoin!G32)</f>
        <v/>
      </c>
      <c r="S36" s="22" t="str">
        <f aca="false">IF(Besoin!H32="","",Besoin!H32)</f>
        <v/>
      </c>
      <c r="T36" s="22" t="str">
        <f aca="false">IF(Besoin!I32="","",Besoin!I32)</f>
        <v/>
      </c>
      <c r="U36" s="22" t="str">
        <f aca="false">IF(Besoin!J32="","",Besoin!J32)</f>
        <v/>
      </c>
      <c r="V36" s="15"/>
    </row>
    <row r="37" customFormat="false" ht="15" hidden="false" customHeight="false" outlineLevel="0" collapsed="false">
      <c r="A37" s="15"/>
      <c r="B37" s="15"/>
      <c r="C37" s="15"/>
      <c r="D37" s="15"/>
      <c r="E37" s="45"/>
      <c r="F37" s="15" t="s">
        <v>6</v>
      </c>
      <c r="G37" s="15" t="s">
        <v>30</v>
      </c>
      <c r="H37" s="46" t="s">
        <v>8</v>
      </c>
      <c r="I37" s="15"/>
      <c r="J37" s="15"/>
      <c r="K37" s="15"/>
      <c r="L37" s="15"/>
      <c r="M37" s="22" t="str">
        <f aca="false">IF(Besoin!B33="","",Besoin!B33)</f>
        <v/>
      </c>
      <c r="N37" s="22" t="str">
        <f aca="false">IF(Besoin!C33="","",Besoin!C33)</f>
        <v/>
      </c>
      <c r="O37" s="22" t="str">
        <f aca="false">IF(Besoin!D33="","",Besoin!D33)</f>
        <v/>
      </c>
      <c r="P37" s="22" t="str">
        <f aca="false">IF(Besoin!E33="","",Besoin!E33)</f>
        <v/>
      </c>
      <c r="Q37" s="22" t="str">
        <f aca="false">IF(Besoin!F33="","",Besoin!F33)</f>
        <v/>
      </c>
      <c r="R37" s="22" t="str">
        <f aca="false">IF(Besoin!G33="","",Besoin!G33)</f>
        <v/>
      </c>
      <c r="S37" s="22" t="str">
        <f aca="false">IF(Besoin!H33="","",Besoin!H33)</f>
        <v/>
      </c>
      <c r="T37" s="22" t="str">
        <f aca="false">IF(Besoin!I33="","",Besoin!I33)</f>
        <v/>
      </c>
      <c r="U37" s="22" t="str">
        <f aca="false">IF(Besoin!J33="","",Besoin!J33)</f>
        <v/>
      </c>
      <c r="V37" s="15"/>
    </row>
    <row r="38" customFormat="false" ht="15" hidden="false" customHeight="false" outlineLevel="0" collapsed="false">
      <c r="A38" s="15"/>
      <c r="B38" s="15"/>
      <c r="C38" s="15"/>
      <c r="D38" s="15"/>
      <c r="E38" s="47" t="s">
        <v>38</v>
      </c>
      <c r="F38" s="5" t="n">
        <v>0</v>
      </c>
      <c r="G38" s="5" t="n">
        <v>0</v>
      </c>
      <c r="H38" s="48" t="n">
        <f aca="false">G38*F38</f>
        <v>0</v>
      </c>
      <c r="I38" s="15"/>
      <c r="J38" s="15"/>
      <c r="K38" s="15"/>
      <c r="L38" s="15"/>
      <c r="M38" s="22" t="str">
        <f aca="false">IF(Besoin!B34="","",Besoin!B34)</f>
        <v>Pondération</v>
      </c>
      <c r="N38" s="22" t="str">
        <f aca="false">IF(Besoin!C34="","",Besoin!C34)</f>
        <v/>
      </c>
      <c r="O38" s="22" t="str">
        <f aca="false">IF(Besoin!D34="","",Besoin!D34)</f>
        <v/>
      </c>
      <c r="P38" s="22" t="str">
        <f aca="false">IF(Besoin!E34="","",Besoin!E34)</f>
        <v/>
      </c>
      <c r="Q38" s="22" t="str">
        <f aca="false">IF(Besoin!F34="","",Besoin!F34)</f>
        <v/>
      </c>
      <c r="R38" s="22" t="n">
        <f aca="false">IF(Besoin!G34="","",Besoin!G34)</f>
        <v>-0</v>
      </c>
      <c r="S38" s="22" t="n">
        <f aca="false">IF(Besoin!H34="","",Besoin!H34)</f>
        <v>0</v>
      </c>
      <c r="T38" s="22" t="str">
        <f aca="false">IF(Besoin!I34="","",Besoin!I34)</f>
        <v/>
      </c>
      <c r="U38" s="22" t="str">
        <f aca="false">IF(Besoin!J34="","",Besoin!J34)</f>
        <v/>
      </c>
      <c r="V38" s="15"/>
    </row>
    <row r="39" customFormat="false" ht="15" hidden="false" customHeight="false" outlineLevel="0" collapsed="false">
      <c r="A39" s="15"/>
      <c r="B39" s="15"/>
      <c r="C39" s="15"/>
      <c r="D39" s="15"/>
      <c r="E39" s="47" t="s">
        <v>39</v>
      </c>
      <c r="F39" s="5" t="n">
        <v>0</v>
      </c>
      <c r="G39" s="5" t="n">
        <v>0</v>
      </c>
      <c r="H39" s="48" t="n">
        <f aca="false">G39*F39</f>
        <v>0</v>
      </c>
      <c r="I39" s="15"/>
      <c r="J39" s="15"/>
      <c r="K39" s="15"/>
      <c r="L39" s="15"/>
      <c r="M39" s="22" t="str">
        <f aca="false">IF(Besoin!B35="","",Besoin!B35)</f>
        <v/>
      </c>
      <c r="N39" s="22" t="str">
        <f aca="false">IF(Besoin!C35="","",Besoin!C35)</f>
        <v/>
      </c>
      <c r="O39" s="22" t="str">
        <f aca="false">IF(Besoin!D35="","",Besoin!D35)</f>
        <v/>
      </c>
      <c r="P39" s="22" t="str">
        <f aca="false">IF(Besoin!E35="","",Besoin!E35)</f>
        <v/>
      </c>
      <c r="Q39" s="22" t="str">
        <f aca="false">IF(Besoin!F35="","",Besoin!F35)</f>
        <v/>
      </c>
      <c r="R39" s="22" t="str">
        <f aca="false">IF(Besoin!G35="","",Besoin!G35)</f>
        <v/>
      </c>
      <c r="S39" s="22" t="str">
        <f aca="false">IF(Besoin!H35="","",Besoin!H35)</f>
        <v/>
      </c>
      <c r="T39" s="22" t="str">
        <f aca="false">IF(Besoin!I35="","",Besoin!I35)</f>
        <v/>
      </c>
      <c r="U39" s="22" t="str">
        <f aca="false">IF(Besoin!J35="","",Besoin!J35)</f>
        <v/>
      </c>
      <c r="V39" s="15"/>
    </row>
    <row r="40" customFormat="false" ht="15" hidden="false" customHeight="false" outlineLevel="0" collapsed="false">
      <c r="A40" s="15"/>
      <c r="B40" s="15"/>
      <c r="C40" s="15"/>
      <c r="D40" s="15"/>
      <c r="E40" s="47" t="s">
        <v>40</v>
      </c>
      <c r="F40" s="5" t="n">
        <v>0</v>
      </c>
      <c r="G40" s="5" t="n">
        <v>0</v>
      </c>
      <c r="H40" s="48" t="n">
        <f aca="false">G40*F40</f>
        <v>0</v>
      </c>
      <c r="I40" s="15"/>
      <c r="J40" s="15"/>
      <c r="K40" s="15"/>
      <c r="L40" s="15"/>
      <c r="M40" s="22" t="str">
        <f aca="false">IF(Besoin!B36="","",Besoin!B36)</f>
        <v/>
      </c>
      <c r="N40" s="22" t="str">
        <f aca="false">IF(Besoin!C36="","",Besoin!C36)</f>
        <v>Reste à répartir</v>
      </c>
      <c r="O40" s="22" t="n">
        <f aca="false">IF(Besoin!D36="","",Besoin!D36)</f>
        <v>0</v>
      </c>
      <c r="P40" s="22" t="n">
        <f aca="false">IF(Besoin!E36="","",Besoin!E36)</f>
        <v>0</v>
      </c>
      <c r="Q40" s="22" t="n">
        <f aca="false">IF(Besoin!F36="","",Besoin!F36)</f>
        <v>0</v>
      </c>
      <c r="R40" s="22" t="n">
        <f aca="false">IF(Besoin!G36="","",Besoin!G36)</f>
        <v>0</v>
      </c>
      <c r="S40" s="22" t="n">
        <f aca="false">IF(Besoin!H36="","",Besoin!H36)</f>
        <v>-0</v>
      </c>
      <c r="T40" s="22" t="str">
        <f aca="false">IF(Besoin!I36="","",Besoin!I36)</f>
        <v/>
      </c>
      <c r="U40" s="22" t="str">
        <f aca="false">IF(Besoin!J36="","",Besoin!J36)</f>
        <v/>
      </c>
      <c r="V40" s="15"/>
    </row>
    <row r="41" customFormat="false" ht="15" hidden="false" customHeight="false" outlineLevel="0" collapsed="false">
      <c r="A41" s="15"/>
      <c r="B41" s="15"/>
      <c r="C41" s="15"/>
      <c r="D41" s="15"/>
      <c r="E41" s="47" t="s">
        <v>41</v>
      </c>
      <c r="F41" s="5" t="n">
        <v>0</v>
      </c>
      <c r="G41" s="5" t="n">
        <v>0</v>
      </c>
      <c r="H41" s="48" t="n">
        <f aca="false">G41*F41</f>
        <v>0</v>
      </c>
      <c r="I41" s="15"/>
      <c r="J41" s="15"/>
      <c r="K41" s="15"/>
      <c r="L41" s="15"/>
      <c r="M41" s="22" t="str">
        <f aca="false">IF(Besoin!B37="","",Besoin!B37)</f>
        <v/>
      </c>
      <c r="N41" s="22" t="str">
        <f aca="false">IF(Besoin!C37="","",Besoin!C37)</f>
        <v/>
      </c>
      <c r="O41" s="22" t="str">
        <f aca="false">IF(Besoin!D37="","",Besoin!D37)</f>
        <v/>
      </c>
      <c r="P41" s="22" t="str">
        <f aca="false">IF(Besoin!E37="","",Besoin!E37)</f>
        <v/>
      </c>
      <c r="Q41" s="22" t="str">
        <f aca="false">IF(Besoin!F37="","",Besoin!F37)</f>
        <v/>
      </c>
      <c r="R41" s="22" t="str">
        <f aca="false">IF(Besoin!G37="","",Besoin!G37)</f>
        <v/>
      </c>
      <c r="S41" s="22" t="str">
        <f aca="false">IF(Besoin!H37="","",Besoin!H37)</f>
        <v/>
      </c>
      <c r="T41" s="22" t="str">
        <f aca="false">IF(Besoin!I37="","",Besoin!I37)</f>
        <v/>
      </c>
      <c r="U41" s="22" t="str">
        <f aca="false">IF(Besoin!J37="","",Besoin!J37)</f>
        <v/>
      </c>
      <c r="V41" s="15"/>
    </row>
    <row r="42" customFormat="false" ht="15" hidden="false" customHeight="false" outlineLevel="0" collapsed="false">
      <c r="A42" s="15"/>
      <c r="B42" s="15"/>
      <c r="C42" s="15"/>
      <c r="D42" s="15"/>
      <c r="E42" s="47" t="s">
        <v>42</v>
      </c>
      <c r="F42" s="5" t="n">
        <v>0</v>
      </c>
      <c r="G42" s="5" t="n">
        <v>0</v>
      </c>
      <c r="H42" s="48" t="n">
        <f aca="false">G42*F42</f>
        <v>0</v>
      </c>
      <c r="I42" s="15"/>
      <c r="J42" s="15"/>
      <c r="K42" s="15"/>
      <c r="L42" s="15"/>
      <c r="M42" s="22" t="str">
        <f aca="false">IF(Besoin!B38="","",Besoin!B38)</f>
        <v/>
      </c>
      <c r="N42" s="22" t="str">
        <f aca="false">IF(Besoin!C38="","",Besoin!C38)</f>
        <v/>
      </c>
      <c r="O42" s="22" t="str">
        <f aca="false">IF(Besoin!D38="","",Besoin!D38)</f>
        <v/>
      </c>
      <c r="P42" s="22" t="str">
        <f aca="false">IF(Besoin!E38="","",Besoin!E38)</f>
        <v/>
      </c>
      <c r="Q42" s="22" t="str">
        <f aca="false">IF(Besoin!F38="","",Besoin!F38)</f>
        <v/>
      </c>
      <c r="R42" s="22" t="str">
        <f aca="false">IF(Besoin!G38="","",Besoin!G38)</f>
        <v/>
      </c>
      <c r="S42" s="49" t="n">
        <f aca="false">IF(Besoin!H38="","",Besoin!H38)</f>
        <v>0</v>
      </c>
      <c r="T42" s="50" t="n">
        <f aca="false">IF(Besoin!I38="","",Besoin!I38)</f>
        <v>0</v>
      </c>
      <c r="U42" s="22" t="str">
        <f aca="false">IF(Besoin!J38="","",Besoin!J38)</f>
        <v/>
      </c>
      <c r="V42" s="15"/>
    </row>
    <row r="43" customFormat="false" ht="15" hidden="false" customHeight="false" outlineLevel="0" collapsed="false">
      <c r="A43" s="15"/>
      <c r="B43" s="15"/>
      <c r="C43" s="15"/>
      <c r="D43" s="15"/>
      <c r="E43" s="47" t="s">
        <v>43</v>
      </c>
      <c r="F43" s="5" t="n">
        <v>0</v>
      </c>
      <c r="G43" s="5" t="n">
        <v>0</v>
      </c>
      <c r="H43" s="48" t="n">
        <f aca="false">G43*F43</f>
        <v>0</v>
      </c>
      <c r="I43" s="39"/>
      <c r="J43" s="15"/>
      <c r="K43" s="15"/>
      <c r="L43" s="15"/>
      <c r="M43" s="22" t="str">
        <f aca="false">IF(Besoin!B39="","",Besoin!B39)</f>
        <v/>
      </c>
      <c r="N43" s="22" t="str">
        <f aca="false">IF(Besoin!C39="","",Besoin!C39)</f>
        <v/>
      </c>
      <c r="O43" s="22" t="str">
        <f aca="false">IF(Besoin!D39="","",Besoin!D39)</f>
        <v/>
      </c>
      <c r="P43" s="22" t="str">
        <f aca="false">IF(Besoin!E39="","",Besoin!E39)</f>
        <v/>
      </c>
      <c r="Q43" s="22" t="str">
        <f aca="false">IF(Besoin!F39="","",Besoin!F39)</f>
        <v/>
      </c>
      <c r="R43" s="22" t="str">
        <f aca="false">IF(Besoin!G39="","",Besoin!G39)</f>
        <v/>
      </c>
      <c r="S43" s="51" t="str">
        <f aca="false">IF(Besoin!H39="","",Besoin!H39)</f>
        <v>Besoins</v>
      </c>
      <c r="T43" s="52" t="str">
        <f aca="false">IF(Besoin!I39="","",Besoin!I39)</f>
        <v>Apports</v>
      </c>
      <c r="U43" s="22" t="str">
        <f aca="false">IF(Besoin!J39="","",Besoin!J39)</f>
        <v/>
      </c>
      <c r="V43" s="15"/>
    </row>
    <row r="44" customFormat="false" ht="15" hidden="false" customHeight="false" outlineLevel="0" collapsed="false">
      <c r="A44" s="15"/>
      <c r="B44" s="15"/>
      <c r="C44" s="15"/>
      <c r="D44" s="15"/>
      <c r="E44" s="53"/>
      <c r="F44" s="5" t="n">
        <v>0</v>
      </c>
      <c r="G44" s="5" t="n">
        <v>0</v>
      </c>
      <c r="H44" s="48" t="n">
        <f aca="false">G44*F44</f>
        <v>0</v>
      </c>
      <c r="I44" s="39"/>
      <c r="J44" s="15"/>
      <c r="K44" s="15"/>
      <c r="L44" s="15"/>
      <c r="M44" s="22" t="str">
        <f aca="false">IF(Besoin!B40="","",Besoin!B40)</f>
        <v/>
      </c>
      <c r="N44" s="22" t="str">
        <f aca="false">IF(Besoin!C40="","",Besoin!C40)</f>
        <v/>
      </c>
      <c r="O44" s="22" t="str">
        <f aca="false">IF(Besoin!D40="","",Besoin!D40)</f>
        <v/>
      </c>
      <c r="P44" s="22" t="str">
        <f aca="false">IF(Besoin!E40="","",Besoin!E40)</f>
        <v/>
      </c>
      <c r="Q44" s="22" t="str">
        <f aca="false">IF(Besoin!F40="","",Besoin!F40)</f>
        <v/>
      </c>
      <c r="R44" s="22" t="str">
        <f aca="false">IF(Besoin!G40="","",Besoin!G40)</f>
        <v/>
      </c>
      <c r="S44" s="22" t="str">
        <f aca="false">IF(Besoin!H40="","",Besoin!H40)</f>
        <v/>
      </c>
      <c r="T44" s="22" t="str">
        <f aca="false">IF(Besoin!I40="","",Besoin!I40)</f>
        <v/>
      </c>
      <c r="U44" s="22" t="str">
        <f aca="false">IF(Besoin!J40="","",Besoin!J40)</f>
        <v/>
      </c>
      <c r="V44" s="15"/>
    </row>
    <row r="45" customFormat="false" ht="15" hidden="false" customHeight="false" outlineLevel="0" collapsed="false">
      <c r="A45" s="15"/>
      <c r="B45" s="15"/>
      <c r="C45" s="15"/>
      <c r="D45" s="15"/>
      <c r="E45" s="53"/>
      <c r="F45" s="5" t="n">
        <v>0</v>
      </c>
      <c r="G45" s="5" t="n">
        <v>0</v>
      </c>
      <c r="H45" s="48" t="n">
        <f aca="false">G45*F45</f>
        <v>0</v>
      </c>
      <c r="I45" s="39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</row>
    <row r="46" customFormat="false" ht="15" hidden="false" customHeight="false" outlineLevel="0" collapsed="false">
      <c r="A46" s="15"/>
      <c r="B46" s="15"/>
      <c r="C46" s="15"/>
      <c r="D46" s="15"/>
      <c r="E46" s="47"/>
      <c r="F46" s="21" t="n">
        <f aca="false">SUM(F38:F45)</f>
        <v>0</v>
      </c>
      <c r="G46" s="39" t="s">
        <v>10</v>
      </c>
      <c r="H46" s="48" t="n">
        <f aca="false">SUM(H38:H45)</f>
        <v>0</v>
      </c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</row>
    <row r="47" customFormat="false" ht="15" hidden="false" customHeight="false" outlineLevel="0" collapsed="false">
      <c r="A47" s="15"/>
      <c r="B47" s="15"/>
      <c r="C47" s="15"/>
      <c r="D47" s="15"/>
      <c r="E47" s="47"/>
      <c r="F47" s="15"/>
      <c r="G47" s="39" t="s">
        <v>1</v>
      </c>
      <c r="H47" s="54" t="n">
        <f aca="false">G8*B3</f>
        <v>0</v>
      </c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</row>
    <row r="48" customFormat="false" ht="15" hidden="false" customHeight="false" outlineLevel="0" collapsed="false">
      <c r="A48" s="15"/>
      <c r="B48" s="15"/>
      <c r="C48" s="15"/>
      <c r="D48" s="15"/>
      <c r="E48" s="55"/>
      <c r="F48" s="34"/>
      <c r="G48" s="56" t="s">
        <v>44</v>
      </c>
      <c r="H48" s="57" t="n">
        <f aca="false">H46-H47</f>
        <v>0</v>
      </c>
      <c r="I48" s="15"/>
      <c r="J48" s="15"/>
      <c r="K48" s="15"/>
      <c r="L48" s="15"/>
      <c r="M48" s="39"/>
      <c r="N48" s="15"/>
      <c r="O48" s="15"/>
      <c r="P48" s="15"/>
      <c r="Q48" s="15"/>
      <c r="R48" s="15"/>
      <c r="S48" s="15"/>
      <c r="T48" s="15"/>
      <c r="U48" s="15"/>
      <c r="V48" s="15"/>
    </row>
  </sheetData>
  <sheetProtection sheet="true" objects="true" scenarios="true" selectLockedCells="true"/>
  <mergeCells count="1">
    <mergeCell ref="A17:A24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W57"/>
  <sheetViews>
    <sheetView showFormulas="false" showGridLines="true" showRowColHeaders="true" showZeros="true" rightToLeft="false" tabSelected="false" showOutlineSymbols="true" defaultGridColor="true" view="normal" topLeftCell="A31" colorId="64" zoomScale="75" zoomScaleNormal="75" zoomScalePageLayoutView="100" workbookViewId="0">
      <selection pane="topLeft" activeCell="G47" activeCellId="0" sqref="G47"/>
    </sheetView>
  </sheetViews>
  <sheetFormatPr defaultRowHeight="15" zeroHeight="false" outlineLevelRow="0" outlineLevelCol="0"/>
  <cols>
    <col collapsed="false" customWidth="true" hidden="false" outlineLevel="0" max="1" min="1" style="0" width="26.75"/>
    <col collapsed="false" customWidth="true" hidden="false" outlineLevel="0" max="2" min="2" style="0" width="8.82"/>
    <col collapsed="false" customWidth="true" hidden="false" outlineLevel="0" max="3" min="3" style="0" width="8.23"/>
    <col collapsed="false" customWidth="true" hidden="false" outlineLevel="0" max="4" min="4" style="0" width="3.92"/>
    <col collapsed="false" customWidth="true" hidden="false" outlineLevel="0" max="5" min="5" style="0" width="32.34"/>
    <col collapsed="false" customWidth="true" hidden="false" outlineLevel="0" max="6" min="6" style="0" width="12.84"/>
    <col collapsed="false" customWidth="true" hidden="false" outlineLevel="0" max="7" min="7" style="0" width="13.23"/>
    <col collapsed="false" customWidth="true" hidden="false" outlineLevel="0" max="8" min="8" style="0" width="8.62"/>
    <col collapsed="false" customWidth="true" hidden="false" outlineLevel="0" max="9" min="9" style="0" width="17.54"/>
    <col collapsed="false" customWidth="true" hidden="false" outlineLevel="0" max="10" min="10" style="0" width="8.53"/>
    <col collapsed="false" customWidth="true" hidden="false" outlineLevel="0" max="13" min="11" style="0" width="6.17"/>
    <col collapsed="false" customWidth="true" hidden="false" outlineLevel="0" max="14" min="14" style="0" width="19.89"/>
    <col collapsed="false" customWidth="true" hidden="false" outlineLevel="0" max="21" min="15" style="0" width="10.39"/>
    <col collapsed="false" customWidth="true" hidden="false" outlineLevel="0" max="22" min="22" style="16" width="9.41"/>
    <col collapsed="false" customWidth="true" hidden="false" outlineLevel="0" max="1025" min="23" style="0" width="10.39"/>
  </cols>
  <sheetData>
    <row r="1" customFormat="false" ht="15" hidden="false" customHeight="false" outlineLevel="0" collapsed="false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</row>
    <row r="2" customFormat="false" ht="15" hidden="false" customHeight="false" outlineLevel="0" collapsed="false">
      <c r="A2" s="30" t="s">
        <v>1</v>
      </c>
      <c r="B2" s="15"/>
      <c r="C2" s="15"/>
      <c r="D2" s="15"/>
      <c r="E2" s="30" t="s">
        <v>45</v>
      </c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</row>
    <row r="3" customFormat="false" ht="15" hidden="false" customHeight="false" outlineLevel="0" collapsed="false">
      <c r="A3" s="15" t="s">
        <v>3</v>
      </c>
      <c r="B3" s="5" t="n">
        <v>0</v>
      </c>
      <c r="C3" s="15"/>
      <c r="D3" s="15"/>
      <c r="E3" s="30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</row>
    <row r="4" customFormat="false" ht="15" hidden="false" customHeight="false" outlineLevel="0" collapsed="false">
      <c r="A4" s="15" t="s">
        <v>46</v>
      </c>
      <c r="B4" s="9"/>
      <c r="C4" s="58" t="e">
        <f aca="false">B4/B3</f>
        <v>#DIV/0!</v>
      </c>
      <c r="D4" s="15"/>
      <c r="E4" s="30" t="s">
        <v>2</v>
      </c>
      <c r="F4" s="15"/>
      <c r="G4" s="15"/>
      <c r="H4" s="15"/>
      <c r="I4" s="15"/>
      <c r="J4" s="15"/>
      <c r="K4" s="15"/>
      <c r="L4" s="15"/>
      <c r="M4" s="15"/>
      <c r="N4" s="23"/>
      <c r="O4" s="22" t="n">
        <f aca="false">Besoin!C1</f>
        <v>2020</v>
      </c>
      <c r="P4" s="22"/>
      <c r="Q4" s="22"/>
      <c r="R4" s="22"/>
      <c r="S4" s="22"/>
      <c r="T4" s="22"/>
      <c r="U4" s="22"/>
      <c r="V4" s="22"/>
      <c r="W4" s="15"/>
    </row>
    <row r="5" customFormat="false" ht="31" hidden="false" customHeight="false" outlineLevel="0" collapsed="false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59" t="str">
        <f aca="false">IF(Besoin!B2="","",Besoin!B2)</f>
        <v/>
      </c>
      <c r="O5" s="60" t="str">
        <f aca="false">Besoin!C2</f>
        <v>besoin TRMD</v>
      </c>
      <c r="P5" s="60" t="str">
        <f aca="false">Besoin!D2</f>
        <v>2nde à répartir</v>
      </c>
      <c r="Q5" s="60" t="str">
        <f aca="false">Besoin!E2</f>
        <v>1e à répartir</v>
      </c>
      <c r="R5" s="60" t="str">
        <f aca="false">Besoin!F2</f>
        <v>term à répartir</v>
      </c>
      <c r="S5" s="61"/>
      <c r="T5" s="60" t="str">
        <f aca="false">Besoin!H2</f>
        <v>Total Besoins</v>
      </c>
      <c r="U5" s="60" t="str">
        <f aca="false">Besoin!I2</f>
        <v>Apports</v>
      </c>
      <c r="V5" s="60" t="str">
        <f aca="false">Besoin!J2</f>
        <v>différence</v>
      </c>
      <c r="W5" s="15"/>
    </row>
    <row r="6" customFormat="false" ht="15" hidden="false" customHeight="false" outlineLevel="0" collapsed="false">
      <c r="A6" s="15"/>
      <c r="B6" s="15" t="s">
        <v>11</v>
      </c>
      <c r="C6" s="15" t="s">
        <v>8</v>
      </c>
      <c r="D6" s="15"/>
      <c r="E6" s="15"/>
      <c r="F6" s="15"/>
      <c r="G6" s="15"/>
      <c r="H6" s="15"/>
      <c r="I6" s="15"/>
      <c r="J6" s="15"/>
      <c r="K6" s="15"/>
      <c r="L6" s="15"/>
      <c r="M6" s="15"/>
      <c r="N6" s="22" t="str">
        <f aca="false">IF(Besoin!B3="","",Besoin!B3)</f>
        <v>Français</v>
      </c>
      <c r="O6" s="22" t="n">
        <f aca="false">IF(Besoin!C3="","",Besoin!C3)</f>
        <v>0</v>
      </c>
      <c r="P6" s="22" t="str">
        <f aca="false">IF(Besoin!D3="","",Besoin!D3)</f>
        <v/>
      </c>
      <c r="Q6" s="22" t="str">
        <f aca="false">IF(Besoin!E3="","",Besoin!E3)</f>
        <v/>
      </c>
      <c r="R6" s="22" t="str">
        <f aca="false">IF(Besoin!F3="","",Besoin!F3)</f>
        <v/>
      </c>
      <c r="S6" s="22" t="str">
        <f aca="false">IF(Besoin!G3="","",Besoin!G3)</f>
        <v/>
      </c>
      <c r="T6" s="22" t="n">
        <f aca="false">IF(Besoin!H3="","",Besoin!H3)</f>
        <v>0</v>
      </c>
      <c r="U6" s="22" t="str">
        <f aca="false">IF(Besoin!I3="","",Besoin!I3)</f>
        <v/>
      </c>
      <c r="V6" s="22" t="n">
        <f aca="false">IF(Besoin!J3="","",Besoin!J3)</f>
        <v>0</v>
      </c>
      <c r="W6" s="15"/>
    </row>
    <row r="7" customFormat="false" ht="31" hidden="false" customHeight="false" outlineLevel="0" collapsed="false">
      <c r="A7" s="62" t="s">
        <v>13</v>
      </c>
      <c r="B7" s="19" t="n">
        <v>16</v>
      </c>
      <c r="C7" s="30" t="n">
        <f aca="false">B7*$B$3</f>
        <v>0</v>
      </c>
      <c r="D7" s="15"/>
      <c r="E7" s="63" t="s">
        <v>5</v>
      </c>
      <c r="F7" s="12" t="s">
        <v>6</v>
      </c>
      <c r="G7" s="64" t="s">
        <v>7</v>
      </c>
      <c r="H7" s="64" t="s">
        <v>8</v>
      </c>
      <c r="I7" s="14" t="s">
        <v>9</v>
      </c>
      <c r="J7" s="64" t="s">
        <v>10</v>
      </c>
      <c r="K7" s="15"/>
      <c r="L7" s="15"/>
      <c r="M7" s="15"/>
      <c r="N7" s="22" t="str">
        <f aca="false">IF(Besoin!B4="","",Besoin!B4)</f>
        <v>Philosophie</v>
      </c>
      <c r="O7" s="22" t="n">
        <f aca="false">IF(Besoin!C4="","",Besoin!C4)</f>
        <v>0</v>
      </c>
      <c r="P7" s="22" t="str">
        <f aca="false">IF(Besoin!D4="","",Besoin!D4)</f>
        <v/>
      </c>
      <c r="Q7" s="22" t="str">
        <f aca="false">IF(Besoin!E4="","",Besoin!E4)</f>
        <v/>
      </c>
      <c r="R7" s="22" t="str">
        <f aca="false">IF(Besoin!F4="","",Besoin!F4)</f>
        <v/>
      </c>
      <c r="S7" s="22" t="str">
        <f aca="false">IF(Besoin!G4="","",Besoin!G4)</f>
        <v/>
      </c>
      <c r="T7" s="22" t="n">
        <f aca="false">IF(Besoin!H4="","",Besoin!H4)</f>
        <v>0</v>
      </c>
      <c r="U7" s="22" t="str">
        <f aca="false">IF(Besoin!I4="","",Besoin!I4)</f>
        <v/>
      </c>
      <c r="V7" s="22" t="n">
        <f aca="false">IF(Besoin!J4="","",Besoin!J4)</f>
        <v>0</v>
      </c>
      <c r="W7" s="15"/>
    </row>
    <row r="8" customFormat="false" ht="15" hidden="false" customHeight="false" outlineLevel="0" collapsed="false">
      <c r="A8" s="30" t="s">
        <v>47</v>
      </c>
      <c r="B8" s="19" t="n">
        <v>12</v>
      </c>
      <c r="C8" s="30" t="n">
        <f aca="false">B8*$B$3</f>
        <v>0</v>
      </c>
      <c r="D8" s="15"/>
      <c r="E8" s="15" t="s">
        <v>12</v>
      </c>
      <c r="F8" s="9"/>
      <c r="G8" s="65" t="n">
        <v>4</v>
      </c>
      <c r="H8" s="20" t="n">
        <f aca="false">G8*$B$3</f>
        <v>0</v>
      </c>
      <c r="I8" s="66"/>
      <c r="J8" s="21" t="n">
        <f aca="false">H8+I8</f>
        <v>0</v>
      </c>
      <c r="K8" s="15"/>
      <c r="L8" s="15"/>
      <c r="M8" s="15"/>
      <c r="N8" s="22" t="str">
        <f aca="false">IF(Besoin!B5="","",Besoin!B5)</f>
        <v>Humanités, littérature</v>
      </c>
      <c r="O8" s="22" t="str">
        <f aca="false">IF(Besoin!C5="","",Besoin!C5)</f>
        <v/>
      </c>
      <c r="P8" s="22" t="str">
        <f aca="false">IF(Besoin!D5="","",Besoin!D5)</f>
        <v/>
      </c>
      <c r="Q8" s="22" t="n">
        <f aca="false">IF(Besoin!E5="","",Besoin!E5)</f>
        <v>-0</v>
      </c>
      <c r="R8" s="22" t="n">
        <f aca="false">IF(Besoin!F5="","",Besoin!F5)</f>
        <v>0</v>
      </c>
      <c r="S8" s="22" t="str">
        <f aca="false">IF(Besoin!G5="","",Besoin!G5)</f>
        <v/>
      </c>
      <c r="T8" s="22" t="str">
        <f aca="false">IF(Besoin!H5="","",Besoin!H5)</f>
        <v/>
      </c>
      <c r="U8" s="22" t="str">
        <f aca="false">IF(Besoin!I5="","",Besoin!I5)</f>
        <v/>
      </c>
      <c r="V8" s="22" t="str">
        <f aca="false">IF(Besoin!J5="","",Besoin!J5)</f>
        <v/>
      </c>
      <c r="W8" s="15"/>
    </row>
    <row r="9" customFormat="false" ht="15" hidden="false" customHeight="false" outlineLevel="0" collapsed="false">
      <c r="A9" s="23" t="s">
        <v>15</v>
      </c>
      <c r="B9" s="19" t="n">
        <v>8</v>
      </c>
      <c r="C9" s="30" t="n">
        <f aca="false">B9*$B$3</f>
        <v>0</v>
      </c>
      <c r="D9" s="15"/>
      <c r="E9" s="15" t="s">
        <v>16</v>
      </c>
      <c r="F9" s="67" t="n">
        <f aca="false">F55</f>
        <v>0</v>
      </c>
      <c r="G9" s="65" t="n">
        <v>4.5</v>
      </c>
      <c r="H9" s="68"/>
      <c r="I9" s="69" t="n">
        <f aca="false">H57</f>
        <v>0</v>
      </c>
      <c r="J9" s="21" t="n">
        <f aca="false">H55</f>
        <v>0</v>
      </c>
      <c r="K9" s="15"/>
      <c r="L9" s="15"/>
      <c r="M9" s="15"/>
      <c r="N9" s="22" t="str">
        <f aca="false">IF(Besoin!B6="","",Besoin!B6)</f>
        <v>LCA (+LLCA )</v>
      </c>
      <c r="O9" s="22" t="n">
        <f aca="false">IF(Besoin!C6="","",Besoin!C6)</f>
        <v>0</v>
      </c>
      <c r="P9" s="22" t="str">
        <f aca="false">IF(Besoin!D6="","",Besoin!D6)</f>
        <v/>
      </c>
      <c r="Q9" s="22" t="str">
        <f aca="false">IF(Besoin!E6="","",Besoin!E6)</f>
        <v/>
      </c>
      <c r="R9" s="22" t="str">
        <f aca="false">IF(Besoin!F6="","",Besoin!F6)</f>
        <v/>
      </c>
      <c r="S9" s="22" t="str">
        <f aca="false">IF(Besoin!G6="","",Besoin!G6)</f>
        <v/>
      </c>
      <c r="T9" s="22" t="n">
        <f aca="false">IF(Besoin!H6="","",Besoin!H6)</f>
        <v>0</v>
      </c>
      <c r="U9" s="22" t="str">
        <f aca="false">IF(Besoin!I6="","",Besoin!I6)</f>
        <v/>
      </c>
      <c r="V9" s="22" t="str">
        <f aca="false">IF(Besoin!J6="","",Besoin!J6)</f>
        <v/>
      </c>
      <c r="W9" s="15"/>
    </row>
    <row r="10" customFormat="false" ht="15" hidden="false" customHeight="false" outlineLevel="0" collapsed="false">
      <c r="A10" s="23" t="s">
        <v>17</v>
      </c>
      <c r="B10" s="5" t="n">
        <v>0</v>
      </c>
      <c r="C10" s="15" t="n">
        <f aca="false">B10*B3</f>
        <v>0</v>
      </c>
      <c r="D10" s="15"/>
      <c r="E10" s="15" t="s">
        <v>48</v>
      </c>
      <c r="F10" s="9"/>
      <c r="G10" s="65" t="n">
        <v>3</v>
      </c>
      <c r="H10" s="20" t="n">
        <f aca="false">G10*$B$3</f>
        <v>0</v>
      </c>
      <c r="I10" s="66"/>
      <c r="J10" s="21" t="n">
        <f aca="false">H10+I10</f>
        <v>0</v>
      </c>
      <c r="K10" s="15"/>
      <c r="L10" s="15"/>
      <c r="M10" s="15"/>
      <c r="N10" s="22" t="str">
        <f aca="false">IF(Besoin!B7="","",Besoin!B7)</f>
        <v>LLCE</v>
      </c>
      <c r="O10" s="22" t="str">
        <f aca="false">IF(Besoin!C7="","",Besoin!C7)</f>
        <v/>
      </c>
      <c r="P10" s="22" t="str">
        <f aca="false">IF(Besoin!D7="","",Besoin!D7)</f>
        <v/>
      </c>
      <c r="Q10" s="22" t="n">
        <f aca="false">IF(Besoin!E7="","",Besoin!E7)</f>
        <v>-0</v>
      </c>
      <c r="R10" s="22" t="n">
        <f aca="false">IF(Besoin!F7="","",Besoin!F7)</f>
        <v>0</v>
      </c>
      <c r="S10" s="22" t="str">
        <f aca="false">IF(Besoin!G7="","",Besoin!G7)</f>
        <v/>
      </c>
      <c r="T10" s="22" t="str">
        <f aca="false">IF(Besoin!H7="","",Besoin!H7)</f>
        <v/>
      </c>
      <c r="U10" s="22" t="str">
        <f aca="false">IF(Besoin!I7="","",Besoin!I7)</f>
        <v/>
      </c>
      <c r="V10" s="22" t="str">
        <f aca="false">IF(Besoin!J7="","",Besoin!J7)</f>
        <v/>
      </c>
      <c r="W10" s="15"/>
    </row>
    <row r="11" customFormat="false" ht="15" hidden="false" customHeight="false" outlineLevel="0" collapsed="false">
      <c r="A11" s="30" t="s">
        <v>49</v>
      </c>
      <c r="B11" s="15"/>
      <c r="C11" s="25" t="n">
        <f aca="false">SUM(C7:C10)</f>
        <v>0</v>
      </c>
      <c r="D11" s="15"/>
      <c r="E11" s="15" t="s">
        <v>50</v>
      </c>
      <c r="F11" s="9"/>
      <c r="G11" s="65" t="n">
        <v>2</v>
      </c>
      <c r="H11" s="20" t="n">
        <f aca="false">G11*$B$3</f>
        <v>0</v>
      </c>
      <c r="I11" s="66"/>
      <c r="J11" s="21" t="n">
        <f aca="false">H11+I11</f>
        <v>0</v>
      </c>
      <c r="K11" s="15"/>
      <c r="L11" s="15"/>
      <c r="M11" s="15"/>
      <c r="N11" s="22" t="str">
        <f aca="false">IF(Besoin!B8="","",Besoin!B8)</f>
        <v>Anglais</v>
      </c>
      <c r="O11" s="22" t="n">
        <f aca="false">IF(Besoin!C8="","",Besoin!C8)</f>
        <v>0</v>
      </c>
      <c r="P11" s="22" t="str">
        <f aca="false">IF(Besoin!D8="","",Besoin!D8)</f>
        <v/>
      </c>
      <c r="Q11" s="22" t="str">
        <f aca="false">IF(Besoin!E8="","",Besoin!E8)</f>
        <v/>
      </c>
      <c r="R11" s="22" t="str">
        <f aca="false">IF(Besoin!F8="","",Besoin!F8)</f>
        <v/>
      </c>
      <c r="S11" s="22" t="str">
        <f aca="false">IF(Besoin!G8="","",Besoin!G8)</f>
        <v/>
      </c>
      <c r="T11" s="22" t="n">
        <f aca="false">IF(Besoin!H8="","",Besoin!H8)</f>
        <v>0</v>
      </c>
      <c r="U11" s="22" t="str">
        <f aca="false">IF(Besoin!I8="","",Besoin!I8)</f>
        <v/>
      </c>
      <c r="V11" s="22" t="n">
        <f aca="false">IF(Besoin!J8="","",Besoin!J8)</f>
        <v>0</v>
      </c>
      <c r="W11" s="15"/>
    </row>
    <row r="12" customFormat="false" ht="15" hidden="false" customHeight="false" outlineLevel="0" collapsed="false">
      <c r="A12" s="15"/>
      <c r="B12" s="15"/>
      <c r="C12" s="26"/>
      <c r="D12" s="15"/>
      <c r="E12" s="15" t="s">
        <v>23</v>
      </c>
      <c r="F12" s="9"/>
      <c r="G12" s="65" t="n">
        <v>2</v>
      </c>
      <c r="H12" s="20" t="n">
        <f aca="false">G12*$B$3</f>
        <v>0</v>
      </c>
      <c r="I12" s="66"/>
      <c r="J12" s="21" t="n">
        <f aca="false">H12+I12</f>
        <v>0</v>
      </c>
      <c r="K12" s="15"/>
      <c r="L12" s="15"/>
      <c r="M12" s="15"/>
      <c r="N12" s="22" t="str">
        <f aca="false">IF(Besoin!B9="","",Besoin!B9)</f>
        <v>Allemand</v>
      </c>
      <c r="O12" s="22" t="n">
        <f aca="false">IF(Besoin!C9="","",Besoin!C9)</f>
        <v>0</v>
      </c>
      <c r="P12" s="22" t="str">
        <f aca="false">IF(Besoin!D9="","",Besoin!D9)</f>
        <v/>
      </c>
      <c r="Q12" s="22" t="str">
        <f aca="false">IF(Besoin!E9="","",Besoin!E9)</f>
        <v/>
      </c>
      <c r="R12" s="22" t="str">
        <f aca="false">IF(Besoin!F9="","",Besoin!F9)</f>
        <v/>
      </c>
      <c r="S12" s="22" t="str">
        <f aca="false">IF(Besoin!G9="","",Besoin!G9)</f>
        <v/>
      </c>
      <c r="T12" s="22" t="n">
        <f aca="false">IF(Besoin!H9="","",Besoin!H9)</f>
        <v>0</v>
      </c>
      <c r="U12" s="22" t="str">
        <f aca="false">IF(Besoin!I9="","",Besoin!I9)</f>
        <v/>
      </c>
      <c r="V12" s="22" t="n">
        <f aca="false">IF(Besoin!J9="","",Besoin!J9)</f>
        <v>0</v>
      </c>
      <c r="W12" s="15"/>
    </row>
    <row r="13" customFormat="false" ht="15" hidden="false" customHeight="false" outlineLevel="0" collapsed="false">
      <c r="A13" s="15" t="s">
        <v>22</v>
      </c>
      <c r="B13" s="15"/>
      <c r="C13" s="70" t="n">
        <f aca="false">J43</f>
        <v>0</v>
      </c>
      <c r="D13" s="15"/>
      <c r="E13" s="15" t="s">
        <v>25</v>
      </c>
      <c r="F13" s="9"/>
      <c r="G13" s="65" t="n">
        <v>0.5</v>
      </c>
      <c r="H13" s="20" t="n">
        <f aca="false">G13*$B$3</f>
        <v>0</v>
      </c>
      <c r="I13" s="66"/>
      <c r="J13" s="21" t="n">
        <f aca="false">H13+I13</f>
        <v>0</v>
      </c>
      <c r="K13" s="15"/>
      <c r="L13" s="15"/>
      <c r="M13" s="15"/>
      <c r="N13" s="22" t="str">
        <f aca="false">IF(Besoin!B10="","",Besoin!B10)</f>
        <v>Espagnol</v>
      </c>
      <c r="O13" s="22" t="n">
        <f aca="false">IF(Besoin!C10="","",Besoin!C10)</f>
        <v>0</v>
      </c>
      <c r="P13" s="22" t="str">
        <f aca="false">IF(Besoin!D10="","",Besoin!D10)</f>
        <v/>
      </c>
      <c r="Q13" s="22" t="str">
        <f aca="false">IF(Besoin!E10="","",Besoin!E10)</f>
        <v/>
      </c>
      <c r="R13" s="22" t="str">
        <f aca="false">IF(Besoin!F10="","",Besoin!F10)</f>
        <v/>
      </c>
      <c r="S13" s="22" t="str">
        <f aca="false">IF(Besoin!G10="","",Besoin!G10)</f>
        <v/>
      </c>
      <c r="T13" s="22" t="n">
        <f aca="false">IF(Besoin!H10="","",Besoin!H10)</f>
        <v>0</v>
      </c>
      <c r="U13" s="22" t="str">
        <f aca="false">IF(Besoin!I10="","",Besoin!I10)</f>
        <v/>
      </c>
      <c r="V13" s="22" t="n">
        <f aca="false">IF(Besoin!J10="","",Besoin!J10)</f>
        <v>0</v>
      </c>
      <c r="W13" s="15"/>
    </row>
    <row r="14" customFormat="false" ht="15" hidden="false" customHeight="false" outlineLevel="0" collapsed="false">
      <c r="A14" s="15" t="s">
        <v>24</v>
      </c>
      <c r="B14" s="15"/>
      <c r="C14" s="27" t="n">
        <f aca="false">C11-C13</f>
        <v>0</v>
      </c>
      <c r="D14" s="15"/>
      <c r="E14" s="15" t="s">
        <v>51</v>
      </c>
      <c r="F14" s="9"/>
      <c r="G14" s="5"/>
      <c r="H14" s="20" t="n">
        <f aca="false">G14*$B$3</f>
        <v>0</v>
      </c>
      <c r="I14" s="66"/>
      <c r="J14" s="21" t="n">
        <f aca="false">H14+I14</f>
        <v>0</v>
      </c>
      <c r="K14" s="15"/>
      <c r="L14" s="15"/>
      <c r="M14" s="15"/>
      <c r="N14" s="22" t="str">
        <f aca="false">IF(Besoin!B11="","",Besoin!B11)</f>
        <v>Italien</v>
      </c>
      <c r="O14" s="22" t="n">
        <f aca="false">IF(Besoin!C11="","",Besoin!C11)</f>
        <v>0</v>
      </c>
      <c r="P14" s="22" t="str">
        <f aca="false">IF(Besoin!D11="","",Besoin!D11)</f>
        <v/>
      </c>
      <c r="Q14" s="22" t="str">
        <f aca="false">IF(Besoin!E11="","",Besoin!E11)</f>
        <v/>
      </c>
      <c r="R14" s="22" t="str">
        <f aca="false">IF(Besoin!F11="","",Besoin!F11)</f>
        <v/>
      </c>
      <c r="S14" s="22" t="str">
        <f aca="false">IF(Besoin!G11="","",Besoin!G11)</f>
        <v/>
      </c>
      <c r="T14" s="22" t="n">
        <f aca="false">IF(Besoin!H11="","",Besoin!H11)</f>
        <v>0</v>
      </c>
      <c r="U14" s="22" t="str">
        <f aca="false">IF(Besoin!I11="","",Besoin!I11)</f>
        <v/>
      </c>
      <c r="V14" s="22" t="n">
        <f aca="false">IF(Besoin!J11="","",Besoin!J11)</f>
        <v>0</v>
      </c>
      <c r="W14" s="15"/>
    </row>
    <row r="15" customFormat="false" ht="15" hidden="false" customHeight="false" outlineLevel="0" collapsed="false">
      <c r="A15" s="15"/>
      <c r="B15" s="15"/>
      <c r="C15" s="15"/>
      <c r="D15" s="15"/>
      <c r="E15" s="39" t="s">
        <v>52</v>
      </c>
      <c r="F15" s="15"/>
      <c r="G15" s="71" t="n">
        <f aca="false">SUM(G8:G13)</f>
        <v>16</v>
      </c>
      <c r="H15" s="71"/>
      <c r="I15" s="71" t="n">
        <f aca="false">SUM(I8:I13)</f>
        <v>0</v>
      </c>
      <c r="J15" s="71" t="n">
        <f aca="false">SUM(J8:J13)</f>
        <v>0</v>
      </c>
      <c r="K15" s="15"/>
      <c r="L15" s="15"/>
      <c r="M15" s="15"/>
      <c r="N15" s="22" t="str">
        <f aca="false">IF(Besoin!B12="","",Besoin!B12)</f>
        <v>Autres langues ( chinois, …)</v>
      </c>
      <c r="O15" s="22" t="str">
        <f aca="false">IF(Besoin!C12="","",Besoin!C12)</f>
        <v/>
      </c>
      <c r="P15" s="22" t="str">
        <f aca="false">IF(Besoin!D12="","",Besoin!D12)</f>
        <v/>
      </c>
      <c r="Q15" s="22" t="str">
        <f aca="false">IF(Besoin!E12="","",Besoin!E12)</f>
        <v/>
      </c>
      <c r="R15" s="22" t="str">
        <f aca="false">IF(Besoin!F12="","",Besoin!F12)</f>
        <v/>
      </c>
      <c r="S15" s="22" t="str">
        <f aca="false">IF(Besoin!G12="","",Besoin!G12)</f>
        <v/>
      </c>
      <c r="T15" s="22" t="n">
        <f aca="false">IF(Besoin!H12="","",Besoin!H12)</f>
        <v>0</v>
      </c>
      <c r="U15" s="22" t="str">
        <f aca="false">IF(Besoin!I12="","",Besoin!I12)</f>
        <v/>
      </c>
      <c r="V15" s="22" t="n">
        <f aca="false">IF(Besoin!J12="","",Besoin!J12)</f>
        <v>0</v>
      </c>
      <c r="W15" s="15"/>
    </row>
    <row r="16" customFormat="false" ht="15" hidden="false" customHeight="false" outlineLevel="0" collapsed="false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22" t="str">
        <f aca="false">IF(Besoin!B13="","",Besoin!B13)</f>
        <v>Langues à répartir</v>
      </c>
      <c r="O16" s="22" t="str">
        <f aca="false">IF(Besoin!C13="","",Besoin!C13)</f>
        <v/>
      </c>
      <c r="P16" s="22" t="n">
        <f aca="false">IF(Besoin!D13="","",Besoin!D13)</f>
        <v>-0</v>
      </c>
      <c r="Q16" s="22" t="n">
        <f aca="false">IF(Besoin!E13="","",Besoin!E13)</f>
        <v>-0</v>
      </c>
      <c r="R16" s="22" t="n">
        <f aca="false">IF(Besoin!F13="","",Besoin!F13)</f>
        <v>-0</v>
      </c>
      <c r="S16" s="22" t="str">
        <f aca="false">IF(Besoin!G13="","",Besoin!G13)</f>
        <v/>
      </c>
      <c r="T16" s="22" t="str">
        <f aca="false">IF(Besoin!H13="","",Besoin!H13)</f>
        <v/>
      </c>
      <c r="U16" s="22" t="str">
        <f aca="false">IF(Besoin!I13="","",Besoin!I13)</f>
        <v/>
      </c>
      <c r="V16" s="22" t="str">
        <f aca="false">IF(Besoin!J13="","",Besoin!J13)</f>
        <v/>
      </c>
      <c r="W16" s="15"/>
    </row>
    <row r="17" customFormat="false" ht="31" hidden="false" customHeight="false" outlineLevel="0" collapsed="false">
      <c r="A17" s="29"/>
      <c r="B17" s="15"/>
      <c r="C17" s="15"/>
      <c r="D17" s="15"/>
      <c r="E17" s="32" t="s">
        <v>53</v>
      </c>
      <c r="F17" s="72" t="s">
        <v>54</v>
      </c>
      <c r="G17" s="64" t="s">
        <v>7</v>
      </c>
      <c r="H17" s="64" t="s">
        <v>8</v>
      </c>
      <c r="I17" s="14" t="s">
        <v>9</v>
      </c>
      <c r="J17" s="64" t="s">
        <v>10</v>
      </c>
      <c r="K17" s="15"/>
      <c r="L17" s="15"/>
      <c r="M17" s="15"/>
      <c r="N17" s="22" t="str">
        <f aca="false">IF(Besoin!B14="","",Besoin!B14)</f>
        <v>Hist-Géo</v>
      </c>
      <c r="O17" s="22" t="n">
        <f aca="false">IF(Besoin!C14="","",Besoin!C14)</f>
        <v>0</v>
      </c>
      <c r="P17" s="22" t="str">
        <f aca="false">IF(Besoin!D14="","",Besoin!D14)</f>
        <v/>
      </c>
      <c r="Q17" s="22" t="str">
        <f aca="false">IF(Besoin!E14="","",Besoin!E14)</f>
        <v/>
      </c>
      <c r="R17" s="22" t="str">
        <f aca="false">IF(Besoin!F14="","",Besoin!F14)</f>
        <v/>
      </c>
      <c r="S17" s="22" t="str">
        <f aca="false">IF(Besoin!G14="","",Besoin!G14)</f>
        <v/>
      </c>
      <c r="T17" s="22" t="n">
        <f aca="false">IF(Besoin!H14="","",Besoin!H14)</f>
        <v>0</v>
      </c>
      <c r="U17" s="22" t="str">
        <f aca="false">IF(Besoin!I14="","",Besoin!I14)</f>
        <v/>
      </c>
      <c r="V17" s="22" t="n">
        <f aca="false">IF(Besoin!J14="","",Besoin!J14)</f>
        <v>0</v>
      </c>
      <c r="W17" s="15"/>
    </row>
    <row r="18" customFormat="false" ht="15" hidden="false" customHeight="false" outlineLevel="0" collapsed="false">
      <c r="A18" s="29"/>
      <c r="B18" s="15"/>
      <c r="C18" s="15"/>
      <c r="D18" s="15"/>
      <c r="E18" s="15" t="s">
        <v>34</v>
      </c>
      <c r="F18" s="5"/>
      <c r="G18" s="65" t="n">
        <v>4</v>
      </c>
      <c r="H18" s="20" t="n">
        <f aca="false">G18*F18</f>
        <v>0</v>
      </c>
      <c r="I18" s="5"/>
      <c r="J18" s="21" t="n">
        <f aca="false">H18+I18</f>
        <v>0</v>
      </c>
      <c r="K18" s="15"/>
      <c r="L18" s="15"/>
      <c r="M18" s="15"/>
      <c r="N18" s="22" t="str">
        <f aca="false">IF(Besoin!B15="","",Besoin!B15)</f>
        <v>EMC</v>
      </c>
      <c r="O18" s="22" t="str">
        <f aca="false">IF(Besoin!C15="","",Besoin!C15)</f>
        <v/>
      </c>
      <c r="P18" s="22" t="n">
        <f aca="false">IF(Besoin!D15="","",Besoin!D15)</f>
        <v>-0</v>
      </c>
      <c r="Q18" s="22" t="n">
        <f aca="false">IF(Besoin!E15="","",Besoin!E15)</f>
        <v>-0</v>
      </c>
      <c r="R18" s="22" t="n">
        <f aca="false">IF(Besoin!F15="","",Besoin!F15)</f>
        <v>-0</v>
      </c>
      <c r="S18" s="22" t="str">
        <f aca="false">IF(Besoin!G15="","",Besoin!G15)</f>
        <v/>
      </c>
      <c r="T18" s="22" t="str">
        <f aca="false">IF(Besoin!H15="","",Besoin!H15)</f>
        <v/>
      </c>
      <c r="U18" s="22" t="str">
        <f aca="false">IF(Besoin!I15="","",Besoin!I15)</f>
        <v/>
      </c>
      <c r="V18" s="22" t="str">
        <f aca="false">IF(Besoin!J15="","",Besoin!J15)</f>
        <v/>
      </c>
      <c r="W18" s="15"/>
    </row>
    <row r="19" customFormat="false" ht="15" hidden="false" customHeight="false" outlineLevel="0" collapsed="false">
      <c r="A19" s="29"/>
      <c r="B19" s="15"/>
      <c r="C19" s="15"/>
      <c r="D19" s="15"/>
      <c r="E19" s="15" t="s">
        <v>55</v>
      </c>
      <c r="F19" s="5"/>
      <c r="G19" s="65" t="n">
        <v>4</v>
      </c>
      <c r="H19" s="20" t="n">
        <f aca="false">G19*F19</f>
        <v>0</v>
      </c>
      <c r="I19" s="5"/>
      <c r="J19" s="21" t="n">
        <f aca="false">H19+I19</f>
        <v>0</v>
      </c>
      <c r="K19" s="15"/>
      <c r="L19" s="15"/>
      <c r="M19" s="15"/>
      <c r="N19" s="22" t="str">
        <f aca="false">IF(Besoin!B16="","",Besoin!B16)</f>
        <v>Histoire géographie et SP</v>
      </c>
      <c r="O19" s="22" t="str">
        <f aca="false">IF(Besoin!C16="","",Besoin!C16)</f>
        <v/>
      </c>
      <c r="P19" s="22" t="str">
        <f aca="false">IF(Besoin!D16="","",Besoin!D16)</f>
        <v/>
      </c>
      <c r="Q19" s="22" t="n">
        <f aca="false">IF(Besoin!E16="","",Besoin!E16)</f>
        <v>-0</v>
      </c>
      <c r="R19" s="22" t="n">
        <f aca="false">IF(Besoin!F16="","",Besoin!F16)</f>
        <v>-0</v>
      </c>
      <c r="S19" s="22" t="str">
        <f aca="false">IF(Besoin!G16="","",Besoin!G16)</f>
        <v/>
      </c>
      <c r="T19" s="22" t="str">
        <f aca="false">IF(Besoin!H16="","",Besoin!H16)</f>
        <v/>
      </c>
      <c r="U19" s="22" t="str">
        <f aca="false">IF(Besoin!I16="","",Besoin!I16)</f>
        <v/>
      </c>
      <c r="V19" s="22" t="str">
        <f aca="false">IF(Besoin!J16="","",Besoin!J16)</f>
        <v/>
      </c>
      <c r="W19" s="15"/>
    </row>
    <row r="20" customFormat="false" ht="15" hidden="false" customHeight="false" outlineLevel="0" collapsed="false">
      <c r="A20" s="29"/>
      <c r="B20" s="15"/>
      <c r="C20" s="15"/>
      <c r="D20" s="15"/>
      <c r="E20" s="15" t="s">
        <v>56</v>
      </c>
      <c r="F20" s="5"/>
      <c r="G20" s="65" t="n">
        <v>4</v>
      </c>
      <c r="H20" s="20" t="n">
        <f aca="false">G20*F20</f>
        <v>0</v>
      </c>
      <c r="I20" s="5"/>
      <c r="J20" s="21" t="n">
        <f aca="false">H20+I20</f>
        <v>0</v>
      </c>
      <c r="K20" s="15"/>
      <c r="L20" s="15"/>
      <c r="M20" s="15"/>
      <c r="N20" s="22" t="str">
        <f aca="false">IF(Besoin!B17="","",Besoin!B17)</f>
        <v>DNL</v>
      </c>
      <c r="O20" s="22" t="str">
        <f aca="false">IF(Besoin!C17="","",Besoin!C17)</f>
        <v/>
      </c>
      <c r="P20" s="22" t="n">
        <f aca="false">IF(Besoin!D17="","",Besoin!D17)</f>
        <v>-0</v>
      </c>
      <c r="Q20" s="22" t="n">
        <f aca="false">IF(Besoin!E17="","",Besoin!E17)</f>
        <v>-0</v>
      </c>
      <c r="R20" s="22" t="n">
        <f aca="false">IF(Besoin!F17="","",Besoin!F17)</f>
        <v>-0</v>
      </c>
      <c r="S20" s="22" t="str">
        <f aca="false">IF(Besoin!G17="","",Besoin!G17)</f>
        <v/>
      </c>
      <c r="T20" s="22" t="str">
        <f aca="false">IF(Besoin!H17="","",Besoin!H17)</f>
        <v/>
      </c>
      <c r="U20" s="22" t="str">
        <f aca="false">IF(Besoin!I17="","",Besoin!I17)</f>
        <v/>
      </c>
      <c r="V20" s="22" t="str">
        <f aca="false">IF(Besoin!J17="","",Besoin!J17)</f>
        <v/>
      </c>
      <c r="W20" s="15"/>
    </row>
    <row r="21" customFormat="false" ht="15" hidden="false" customHeight="false" outlineLevel="0" collapsed="false">
      <c r="A21" s="29"/>
      <c r="B21" s="15"/>
      <c r="C21" s="15"/>
      <c r="D21" s="15"/>
      <c r="E21" s="15" t="s">
        <v>57</v>
      </c>
      <c r="F21" s="5"/>
      <c r="G21" s="65" t="n">
        <v>4</v>
      </c>
      <c r="H21" s="20" t="n">
        <f aca="false">G21*F21</f>
        <v>0</v>
      </c>
      <c r="I21" s="5"/>
      <c r="J21" s="21" t="n">
        <f aca="false">H21+I21</f>
        <v>0</v>
      </c>
      <c r="K21" s="15"/>
      <c r="L21" s="15"/>
      <c r="M21" s="15"/>
      <c r="N21" s="22" t="str">
        <f aca="false">IF(Besoin!B18="","",Besoin!B18)</f>
        <v>SES</v>
      </c>
      <c r="O21" s="22" t="n">
        <f aca="false">IF(Besoin!C18="","",Besoin!C18)</f>
        <v>0</v>
      </c>
      <c r="P21" s="22" t="str">
        <f aca="false">IF(Besoin!D18="","",Besoin!D18)</f>
        <v/>
      </c>
      <c r="Q21" s="22" t="str">
        <f aca="false">IF(Besoin!E18="","",Besoin!E18)</f>
        <v/>
      </c>
      <c r="R21" s="22" t="str">
        <f aca="false">IF(Besoin!F18="","",Besoin!F18)</f>
        <v/>
      </c>
      <c r="S21" s="22" t="str">
        <f aca="false">IF(Besoin!G18="","",Besoin!G18)</f>
        <v/>
      </c>
      <c r="T21" s="22" t="n">
        <f aca="false">IF(Besoin!H18="","",Besoin!H18)</f>
        <v>0</v>
      </c>
      <c r="U21" s="22" t="str">
        <f aca="false">IF(Besoin!I18="","",Besoin!I18)</f>
        <v/>
      </c>
      <c r="V21" s="22" t="n">
        <f aca="false">IF(Besoin!J18="","",Besoin!J18)</f>
        <v>0</v>
      </c>
      <c r="W21" s="15"/>
    </row>
    <row r="22" customFormat="false" ht="15" hidden="false" customHeight="false" outlineLevel="0" collapsed="false">
      <c r="A22" s="29"/>
      <c r="B22" s="15"/>
      <c r="C22" s="15"/>
      <c r="D22" s="15"/>
      <c r="E22" s="15" t="s">
        <v>58</v>
      </c>
      <c r="F22" s="5"/>
      <c r="G22" s="65" t="n">
        <v>4</v>
      </c>
      <c r="H22" s="20" t="n">
        <f aca="false">G22*F22</f>
        <v>0</v>
      </c>
      <c r="I22" s="5"/>
      <c r="J22" s="21" t="n">
        <f aca="false">H22+I22</f>
        <v>0</v>
      </c>
      <c r="K22" s="15"/>
      <c r="L22" s="15"/>
      <c r="M22" s="15"/>
      <c r="N22" s="22" t="str">
        <f aca="false">IF(Besoin!B19="","",Besoin!B19)</f>
        <v>EPS</v>
      </c>
      <c r="O22" s="22" t="n">
        <f aca="false">IF(Besoin!C19="","",Besoin!C19)</f>
        <v>0</v>
      </c>
      <c r="P22" s="22" t="str">
        <f aca="false">IF(Besoin!D19="","",Besoin!D19)</f>
        <v/>
      </c>
      <c r="Q22" s="22" t="str">
        <f aca="false">IF(Besoin!E19="","",Besoin!E19)</f>
        <v/>
      </c>
      <c r="R22" s="22" t="str">
        <f aca="false">IF(Besoin!F19="","",Besoin!F19)</f>
        <v/>
      </c>
      <c r="S22" s="22" t="str">
        <f aca="false">IF(Besoin!G19="","",Besoin!G19)</f>
        <v/>
      </c>
      <c r="T22" s="22" t="n">
        <f aca="false">IF(Besoin!H19="","",Besoin!H19)</f>
        <v>0</v>
      </c>
      <c r="U22" s="22" t="str">
        <f aca="false">IF(Besoin!I19="","",Besoin!I19)</f>
        <v/>
      </c>
      <c r="V22" s="22" t="n">
        <f aca="false">IF(Besoin!J19="","",Besoin!J19)</f>
        <v>0</v>
      </c>
      <c r="W22" s="15"/>
    </row>
    <row r="23" customFormat="false" ht="15" hidden="false" customHeight="false" outlineLevel="0" collapsed="false">
      <c r="A23" s="29"/>
      <c r="B23" s="15"/>
      <c r="C23" s="15"/>
      <c r="D23" s="15"/>
      <c r="E23" s="15" t="s">
        <v>18</v>
      </c>
      <c r="F23" s="5"/>
      <c r="G23" s="65" t="n">
        <v>4</v>
      </c>
      <c r="H23" s="20" t="n">
        <f aca="false">G23*F23</f>
        <v>0</v>
      </c>
      <c r="I23" s="5"/>
      <c r="J23" s="21" t="n">
        <f aca="false">H23+I23</f>
        <v>0</v>
      </c>
      <c r="K23" s="15"/>
      <c r="L23" s="15"/>
      <c r="M23" s="15"/>
      <c r="N23" s="22" t="str">
        <f aca="false">IF(Besoin!B20="","",Besoin!B20)</f>
        <v>Disciplines artistiques</v>
      </c>
      <c r="O23" s="22" t="n">
        <f aca="false">IF(Besoin!C20="","",Besoin!C20)</f>
        <v>0</v>
      </c>
      <c r="P23" s="22" t="str">
        <f aca="false">IF(Besoin!D20="","",Besoin!D20)</f>
        <v/>
      </c>
      <c r="Q23" s="22" t="str">
        <f aca="false">IF(Besoin!E20="","",Besoin!E20)</f>
        <v/>
      </c>
      <c r="R23" s="22" t="str">
        <f aca="false">IF(Besoin!F20="","",Besoin!F20)</f>
        <v/>
      </c>
      <c r="S23" s="22" t="str">
        <f aca="false">IF(Besoin!G20="","",Besoin!G20)</f>
        <v/>
      </c>
      <c r="T23" s="22" t="n">
        <f aca="false">IF(Besoin!H20="","",Besoin!H20)</f>
        <v>0</v>
      </c>
      <c r="U23" s="22" t="str">
        <f aca="false">IF(Besoin!I20="","",Besoin!I20)</f>
        <v/>
      </c>
      <c r="V23" s="22" t="n">
        <f aca="false">IF(Besoin!J20="","",Besoin!J20)</f>
        <v>0</v>
      </c>
      <c r="W23" s="15"/>
    </row>
    <row r="24" customFormat="false" ht="15" hidden="false" customHeight="false" outlineLevel="0" collapsed="false">
      <c r="A24" s="29"/>
      <c r="B24" s="15"/>
      <c r="C24" s="15"/>
      <c r="D24" s="15"/>
      <c r="E24" s="15" t="s">
        <v>59</v>
      </c>
      <c r="F24" s="5"/>
      <c r="G24" s="65" t="n">
        <v>4</v>
      </c>
      <c r="H24" s="20" t="n">
        <f aca="false">G24*F24</f>
        <v>0</v>
      </c>
      <c r="I24" s="5"/>
      <c r="J24" s="21" t="n">
        <f aca="false">H24+I24</f>
        <v>0</v>
      </c>
      <c r="K24" s="15"/>
      <c r="L24" s="15"/>
      <c r="M24" s="15"/>
      <c r="N24" s="22" t="str">
        <f aca="false">IF(Besoin!B21="","",Besoin!B21)</f>
        <v>Mathématiques</v>
      </c>
      <c r="O24" s="22" t="n">
        <f aca="false">IF(Besoin!C21="","",Besoin!C21)</f>
        <v>0</v>
      </c>
      <c r="P24" s="22" t="str">
        <f aca="false">IF(Besoin!D21="","",Besoin!D21)</f>
        <v/>
      </c>
      <c r="Q24" s="22" t="str">
        <f aca="false">IF(Besoin!E21="","",Besoin!E21)</f>
        <v/>
      </c>
      <c r="R24" s="22" t="str">
        <f aca="false">IF(Besoin!F21="","",Besoin!F21)</f>
        <v/>
      </c>
      <c r="S24" s="22" t="str">
        <f aca="false">IF(Besoin!G21="","",Besoin!G21)</f>
        <v/>
      </c>
      <c r="T24" s="22" t="n">
        <f aca="false">IF(Besoin!H21="","",Besoin!H21)</f>
        <v>0</v>
      </c>
      <c r="U24" s="22" t="str">
        <f aca="false">IF(Besoin!I21="","",Besoin!I21)</f>
        <v/>
      </c>
      <c r="V24" s="22" t="n">
        <f aca="false">IF(Besoin!J21="","",Besoin!J21)</f>
        <v>0</v>
      </c>
      <c r="W24" s="15"/>
    </row>
    <row r="25" customFormat="false" ht="15" hidden="false" customHeight="false" outlineLevel="0" collapsed="false">
      <c r="A25" s="15"/>
      <c r="B25" s="15"/>
      <c r="C25" s="15"/>
      <c r="D25" s="15"/>
      <c r="E25" s="15" t="s">
        <v>60</v>
      </c>
      <c r="F25" s="5"/>
      <c r="G25" s="65" t="n">
        <v>4</v>
      </c>
      <c r="H25" s="20" t="n">
        <f aca="false">G25*F25</f>
        <v>0</v>
      </c>
      <c r="I25" s="5"/>
      <c r="J25" s="21" t="n">
        <f aca="false">H25+I25</f>
        <v>0</v>
      </c>
      <c r="K25" s="15"/>
      <c r="L25" s="15"/>
      <c r="M25" s="15"/>
      <c r="N25" s="22" t="str">
        <f aca="false">IF(Besoin!B22="","",Besoin!B22)</f>
        <v>SNT</v>
      </c>
      <c r="O25" s="22" t="str">
        <f aca="false">IF(Besoin!C22="","",Besoin!C22)</f>
        <v/>
      </c>
      <c r="P25" s="22" t="n">
        <f aca="false">IF(Besoin!D22="","",Besoin!D22)</f>
        <v>-0</v>
      </c>
      <c r="Q25" s="22" t="str">
        <f aca="false">IF(Besoin!E22="","",Besoin!E22)</f>
        <v/>
      </c>
      <c r="R25" s="22" t="str">
        <f aca="false">IF(Besoin!F22="","",Besoin!F22)</f>
        <v/>
      </c>
      <c r="S25" s="22" t="str">
        <f aca="false">IF(Besoin!G22="","",Besoin!G22)</f>
        <v/>
      </c>
      <c r="T25" s="22" t="str">
        <f aca="false">IF(Besoin!H22="","",Besoin!H22)</f>
        <v/>
      </c>
      <c r="U25" s="22" t="str">
        <f aca="false">IF(Besoin!I22="","",Besoin!I22)</f>
        <v/>
      </c>
      <c r="V25" s="22" t="str">
        <f aca="false">IF(Besoin!J22="","",Besoin!J22)</f>
        <v/>
      </c>
      <c r="W25" s="15"/>
    </row>
    <row r="26" customFormat="false" ht="15" hidden="false" customHeight="false" outlineLevel="0" collapsed="false">
      <c r="A26" s="15"/>
      <c r="B26" s="15"/>
      <c r="C26" s="15"/>
      <c r="D26" s="15"/>
      <c r="E26" s="15" t="s">
        <v>21</v>
      </c>
      <c r="F26" s="5"/>
      <c r="G26" s="65" t="n">
        <v>4</v>
      </c>
      <c r="H26" s="20" t="n">
        <f aca="false">G26*F26</f>
        <v>0</v>
      </c>
      <c r="I26" s="5"/>
      <c r="J26" s="21" t="n">
        <f aca="false">H26+I26</f>
        <v>0</v>
      </c>
      <c r="K26" s="15"/>
      <c r="L26" s="15"/>
      <c r="M26" s="15"/>
      <c r="N26" s="22" t="str">
        <f aca="false">IF(Besoin!B23="","",Besoin!B23)</f>
        <v>SI</v>
      </c>
      <c r="O26" s="22" t="str">
        <f aca="false">IF(Besoin!C23="","",Besoin!C23)</f>
        <v/>
      </c>
      <c r="P26" s="22" t="str">
        <f aca="false">IF(Besoin!D23="","",Besoin!D23)</f>
        <v/>
      </c>
      <c r="Q26" s="22" t="n">
        <f aca="false">IF(Besoin!E23="","",Besoin!E23)</f>
        <v>-0</v>
      </c>
      <c r="R26" s="22" t="n">
        <f aca="false">IF(Besoin!F23="","",Besoin!F23)</f>
        <v>-0</v>
      </c>
      <c r="S26" s="22" t="str">
        <f aca="false">IF(Besoin!G23="","",Besoin!G23)</f>
        <v/>
      </c>
      <c r="T26" s="22" t="str">
        <f aca="false">IF(Besoin!H23="","",Besoin!H23)</f>
        <v/>
      </c>
      <c r="U26" s="22" t="str">
        <f aca="false">IF(Besoin!I23="","",Besoin!I23)</f>
        <v/>
      </c>
      <c r="V26" s="22" t="str">
        <f aca="false">IF(Besoin!J23="","",Besoin!J23)</f>
        <v/>
      </c>
      <c r="W26" s="15"/>
    </row>
    <row r="27" customFormat="false" ht="15" hidden="false" customHeight="false" outlineLevel="0" collapsed="false">
      <c r="A27" s="15"/>
      <c r="B27" s="15"/>
      <c r="C27" s="15"/>
      <c r="D27" s="15"/>
      <c r="E27" s="15" t="s">
        <v>61</v>
      </c>
      <c r="F27" s="5"/>
      <c r="G27" s="65" t="n">
        <v>4</v>
      </c>
      <c r="H27" s="20" t="n">
        <f aca="false">G27*F27</f>
        <v>0</v>
      </c>
      <c r="I27" s="5"/>
      <c r="J27" s="21" t="n">
        <f aca="false">H27+I27</f>
        <v>0</v>
      </c>
      <c r="K27" s="15"/>
      <c r="L27" s="15"/>
      <c r="M27" s="15"/>
      <c r="N27" s="22" t="str">
        <f aca="false">IF(Besoin!B24="","",Besoin!B24)</f>
        <v>NSI</v>
      </c>
      <c r="O27" s="22" t="str">
        <f aca="false">IF(Besoin!C24="","",Besoin!C24)</f>
        <v/>
      </c>
      <c r="P27" s="22" t="str">
        <f aca="false">IF(Besoin!D24="","",Besoin!D24)</f>
        <v/>
      </c>
      <c r="Q27" s="22" t="n">
        <f aca="false">IF(Besoin!E24="","",Besoin!E24)</f>
        <v>-0</v>
      </c>
      <c r="R27" s="22" t="n">
        <f aca="false">IF(Besoin!F24="","",Besoin!F24)</f>
        <v>-0</v>
      </c>
      <c r="S27" s="22" t="str">
        <f aca="false">IF(Besoin!G24="","",Besoin!G24)</f>
        <v/>
      </c>
      <c r="T27" s="22" t="str">
        <f aca="false">IF(Besoin!H24="","",Besoin!H24)</f>
        <v/>
      </c>
      <c r="U27" s="22" t="str">
        <f aca="false">IF(Besoin!I24="","",Besoin!I24)</f>
        <v/>
      </c>
      <c r="V27" s="22" t="str">
        <f aca="false">IF(Besoin!J24="","",Besoin!J24)</f>
        <v/>
      </c>
      <c r="W27" s="15"/>
    </row>
    <row r="28" customFormat="false" ht="15" hidden="false" customHeight="false" outlineLevel="0" collapsed="false">
      <c r="A28" s="15"/>
      <c r="B28" s="15"/>
      <c r="C28" s="15"/>
      <c r="D28" s="15"/>
      <c r="E28" s="15" t="s">
        <v>26</v>
      </c>
      <c r="F28" s="5"/>
      <c r="G28" s="65" t="n">
        <v>4</v>
      </c>
      <c r="H28" s="20" t="n">
        <f aca="false">G28*F28</f>
        <v>0</v>
      </c>
      <c r="I28" s="5"/>
      <c r="J28" s="21" t="n">
        <f aca="false">H28+I28</f>
        <v>0</v>
      </c>
      <c r="K28" s="15"/>
      <c r="L28" s="15"/>
      <c r="M28" s="15"/>
      <c r="N28" s="22" t="str">
        <f aca="false">IF(Besoin!B25="","",Besoin!B25)</f>
        <v>Physique chimie</v>
      </c>
      <c r="O28" s="22" t="n">
        <f aca="false">IF(Besoin!C25="","",Besoin!C25)</f>
        <v>0</v>
      </c>
      <c r="P28" s="22" t="str">
        <f aca="false">IF(Besoin!D25="","",Besoin!D25)</f>
        <v/>
      </c>
      <c r="Q28" s="22" t="str">
        <f aca="false">IF(Besoin!E25="","",Besoin!E25)</f>
        <v/>
      </c>
      <c r="R28" s="22" t="str">
        <f aca="false">IF(Besoin!F25="","",Besoin!F25)</f>
        <v/>
      </c>
      <c r="S28" s="22" t="str">
        <f aca="false">IF(Besoin!G25="","",Besoin!G25)</f>
        <v/>
      </c>
      <c r="T28" s="22" t="n">
        <f aca="false">IF(Besoin!H25="","",Besoin!H25)</f>
        <v>0</v>
      </c>
      <c r="U28" s="22" t="str">
        <f aca="false">IF(Besoin!I25="","",Besoin!I25)</f>
        <v/>
      </c>
      <c r="V28" s="22" t="n">
        <f aca="false">IF(Besoin!J25="","",Besoin!J25)</f>
        <v>0</v>
      </c>
      <c r="W28" s="15"/>
    </row>
    <row r="29" customFormat="false" ht="15" hidden="false" customHeight="false" outlineLevel="0" collapsed="false">
      <c r="A29" s="15"/>
      <c r="B29" s="15"/>
      <c r="C29" s="15"/>
      <c r="D29" s="15"/>
      <c r="E29" s="39" t="s">
        <v>52</v>
      </c>
      <c r="F29" s="21" t="n">
        <f aca="false">SUM(F18:F28)</f>
        <v>0</v>
      </c>
      <c r="G29" s="73"/>
      <c r="H29" s="74" t="n">
        <f aca="false">SUM(H18:H28)</f>
        <v>0</v>
      </c>
      <c r="I29" s="74" t="n">
        <f aca="false">SUM(I18:I28)</f>
        <v>0</v>
      </c>
      <c r="J29" s="31" t="n">
        <f aca="false">SUM(J18:J28)</f>
        <v>0</v>
      </c>
      <c r="K29" s="15"/>
      <c r="L29" s="15"/>
      <c r="M29" s="15"/>
      <c r="N29" s="22" t="str">
        <f aca="false">IF(Besoin!B26="","",Besoin!B26)</f>
        <v>SVT</v>
      </c>
      <c r="O29" s="22" t="n">
        <f aca="false">IF(Besoin!C26="","",Besoin!C26)</f>
        <v>0</v>
      </c>
      <c r="P29" s="22" t="str">
        <f aca="false">IF(Besoin!D26="","",Besoin!D26)</f>
        <v/>
      </c>
      <c r="Q29" s="22" t="str">
        <f aca="false">IF(Besoin!E26="","",Besoin!E26)</f>
        <v/>
      </c>
      <c r="R29" s="22" t="str">
        <f aca="false">IF(Besoin!F26="","",Besoin!F26)</f>
        <v/>
      </c>
      <c r="S29" s="22" t="str">
        <f aca="false">IF(Besoin!G26="","",Besoin!G26)</f>
        <v/>
      </c>
      <c r="T29" s="22" t="n">
        <f aca="false">IF(Besoin!H26="","",Besoin!H26)</f>
        <v>0</v>
      </c>
      <c r="U29" s="22" t="str">
        <f aca="false">IF(Besoin!I26="","",Besoin!I26)</f>
        <v/>
      </c>
      <c r="V29" s="22" t="n">
        <f aca="false">IF(Besoin!J26="","",Besoin!J26)</f>
        <v>0</v>
      </c>
      <c r="W29" s="15"/>
    </row>
    <row r="30" customFormat="false" ht="15" hidden="false" customHeight="false" outlineLevel="0" collapsed="false">
      <c r="A30" s="15"/>
      <c r="B30" s="15"/>
      <c r="C30" s="15"/>
      <c r="D30" s="15"/>
      <c r="E30" s="15"/>
      <c r="F30" s="15"/>
      <c r="G30" s="39"/>
      <c r="H30" s="39"/>
      <c r="I30" s="15"/>
      <c r="J30" s="15"/>
      <c r="K30" s="15"/>
      <c r="L30" s="15"/>
      <c r="M30" s="15"/>
      <c r="N30" s="22" t="str">
        <f aca="false">IF(Besoin!B27="","",Besoin!B27)</f>
        <v>Ens_scient</v>
      </c>
      <c r="O30" s="22" t="str">
        <f aca="false">IF(Besoin!C27="","",Besoin!C27)</f>
        <v/>
      </c>
      <c r="P30" s="22" t="str">
        <f aca="false">IF(Besoin!D27="","",Besoin!D27)</f>
        <v/>
      </c>
      <c r="Q30" s="22" t="n">
        <f aca="false">IF(Besoin!E27="","",Besoin!E27)</f>
        <v>-0</v>
      </c>
      <c r="R30" s="22" t="n">
        <f aca="false">IF(Besoin!F27="","",Besoin!F27)</f>
        <v>-0</v>
      </c>
      <c r="S30" s="22" t="str">
        <f aca="false">IF(Besoin!G27="","",Besoin!G27)</f>
        <v/>
      </c>
      <c r="T30" s="22" t="str">
        <f aca="false">IF(Besoin!H27="","",Besoin!H27)</f>
        <v/>
      </c>
      <c r="U30" s="22" t="str">
        <f aca="false">IF(Besoin!I27="","",Besoin!I27)</f>
        <v/>
      </c>
      <c r="V30" s="22" t="str">
        <f aca="false">IF(Besoin!J27="","",Besoin!J27)</f>
        <v/>
      </c>
      <c r="W30" s="15"/>
    </row>
    <row r="31" customFormat="false" ht="15" hidden="false" customHeight="false" outlineLevel="0" collapsed="false">
      <c r="A31" s="15"/>
      <c r="B31" s="15"/>
      <c r="C31" s="15"/>
      <c r="D31" s="15"/>
      <c r="E31" s="15"/>
      <c r="F31" s="15"/>
      <c r="G31" s="73"/>
      <c r="H31" s="73"/>
      <c r="I31" s="15"/>
      <c r="J31" s="15"/>
      <c r="K31" s="15"/>
      <c r="L31" s="15"/>
      <c r="M31" s="15"/>
      <c r="N31" s="22"/>
      <c r="O31" s="22"/>
      <c r="P31" s="22"/>
      <c r="Q31" s="22"/>
      <c r="R31" s="22"/>
      <c r="S31" s="22"/>
      <c r="T31" s="22"/>
      <c r="U31" s="22"/>
      <c r="V31" s="22"/>
      <c r="W31" s="15"/>
    </row>
    <row r="32" customFormat="false" ht="31" hidden="false" customHeight="false" outlineLevel="0" collapsed="false">
      <c r="A32" s="15"/>
      <c r="B32" s="15"/>
      <c r="C32" s="15"/>
      <c r="D32" s="15"/>
      <c r="E32" s="34" t="s">
        <v>29</v>
      </c>
      <c r="F32" s="72" t="s">
        <v>54</v>
      </c>
      <c r="G32" s="64" t="s">
        <v>7</v>
      </c>
      <c r="H32" s="64" t="s">
        <v>8</v>
      </c>
      <c r="I32" s="14" t="s">
        <v>9</v>
      </c>
      <c r="J32" s="34"/>
      <c r="K32" s="15"/>
      <c r="L32" s="15"/>
      <c r="M32" s="15"/>
      <c r="N32" s="22"/>
      <c r="O32" s="22"/>
      <c r="P32" s="22"/>
      <c r="Q32" s="22"/>
      <c r="R32" s="22"/>
      <c r="S32" s="22"/>
      <c r="T32" s="22"/>
      <c r="U32" s="22"/>
      <c r="V32" s="22"/>
      <c r="W32" s="15"/>
    </row>
    <row r="33" customFormat="false" ht="15" hidden="false" customHeight="false" outlineLevel="0" collapsed="false">
      <c r="A33" s="15"/>
      <c r="B33" s="15"/>
      <c r="C33" s="15"/>
      <c r="D33" s="15"/>
      <c r="E33" s="15" t="s">
        <v>31</v>
      </c>
      <c r="F33" s="5"/>
      <c r="G33" s="75" t="n">
        <v>1</v>
      </c>
      <c r="H33" s="76" t="n">
        <f aca="false">F33*G33</f>
        <v>0</v>
      </c>
      <c r="I33" s="9"/>
      <c r="J33" s="21" t="n">
        <f aca="false">H33+I33</f>
        <v>0</v>
      </c>
      <c r="K33" s="15"/>
      <c r="L33" s="15"/>
      <c r="M33" s="15"/>
      <c r="N33" s="22"/>
      <c r="O33" s="22"/>
      <c r="P33" s="22"/>
      <c r="Q33" s="22"/>
      <c r="R33" s="22"/>
      <c r="S33" s="22"/>
      <c r="T33" s="22"/>
      <c r="U33" s="22"/>
      <c r="V33" s="22"/>
      <c r="W33" s="15"/>
    </row>
    <row r="34" customFormat="false" ht="15" hidden="false" customHeight="false" outlineLevel="0" collapsed="false">
      <c r="A34" s="15"/>
      <c r="B34" s="15"/>
      <c r="C34" s="15"/>
      <c r="D34" s="15"/>
      <c r="E34" s="15" t="s">
        <v>32</v>
      </c>
      <c r="F34" s="5"/>
      <c r="G34" s="77" t="n">
        <v>3</v>
      </c>
      <c r="H34" s="76" t="n">
        <f aca="false">F34*G34</f>
        <v>0</v>
      </c>
      <c r="I34" s="9"/>
      <c r="J34" s="21" t="n">
        <f aca="false">H34+I34</f>
        <v>0</v>
      </c>
      <c r="K34" s="15"/>
      <c r="L34" s="15"/>
      <c r="M34" s="15"/>
      <c r="N34" s="22" t="str">
        <f aca="false">IF(Besoin!B28="","",Besoin!B28)</f>
        <v>AP</v>
      </c>
      <c r="O34" s="22" t="str">
        <f aca="false">IF(Besoin!C28="","",Besoin!C28)</f>
        <v/>
      </c>
      <c r="P34" s="22" t="n">
        <f aca="false">IF(Besoin!D28="","",Besoin!D28)</f>
        <v>-0</v>
      </c>
      <c r="Q34" s="22" t="n">
        <f aca="false">IF(Besoin!E28="","",Besoin!E28)</f>
        <v>-0</v>
      </c>
      <c r="R34" s="22" t="n">
        <f aca="false">IF(Besoin!F28="","",Besoin!F28)</f>
        <v>-0</v>
      </c>
      <c r="S34" s="22" t="str">
        <f aca="false">IF(Besoin!G28="","",Besoin!G28)</f>
        <v/>
      </c>
      <c r="T34" s="22" t="str">
        <f aca="false">IF(Besoin!H28="","",Besoin!H28)</f>
        <v/>
      </c>
      <c r="U34" s="22" t="str">
        <f aca="false">IF(Besoin!I28="","",Besoin!I28)</f>
        <v/>
      </c>
      <c r="V34" s="22" t="str">
        <f aca="false">IF(Besoin!J28="","",Besoin!J28)</f>
        <v/>
      </c>
      <c r="W34" s="15"/>
    </row>
    <row r="35" customFormat="false" ht="15" hidden="false" customHeight="false" outlineLevel="0" collapsed="false">
      <c r="A35" s="15"/>
      <c r="B35" s="15"/>
      <c r="C35" s="15"/>
      <c r="D35" s="15"/>
      <c r="E35" s="15" t="s">
        <v>34</v>
      </c>
      <c r="F35" s="5"/>
      <c r="G35" s="77" t="n">
        <v>3</v>
      </c>
      <c r="H35" s="76" t="n">
        <f aca="false">F35*G35</f>
        <v>0</v>
      </c>
      <c r="I35" s="9"/>
      <c r="J35" s="21" t="n">
        <f aca="false">H35+I35</f>
        <v>0</v>
      </c>
      <c r="K35" s="15"/>
      <c r="L35" s="15"/>
      <c r="M35" s="15"/>
      <c r="N35" s="22" t="str">
        <f aca="false">IF(Besoin!B29="","",Besoin!B29)</f>
        <v>Droit</v>
      </c>
      <c r="O35" s="22" t="str">
        <f aca="false">IF(Besoin!C29="","",Besoin!C29)</f>
        <v/>
      </c>
      <c r="P35" s="22" t="str">
        <f aca="false">IF(Besoin!D29="","",Besoin!D29)</f>
        <v/>
      </c>
      <c r="Q35" s="22" t="str">
        <f aca="false">IF(Besoin!E29="","",Besoin!E29)</f>
        <v/>
      </c>
      <c r="R35" s="22" t="n">
        <f aca="false">IF(Besoin!F29="","",Besoin!F29)</f>
        <v>-0</v>
      </c>
      <c r="S35" s="22" t="str">
        <f aca="false">IF(Besoin!G29="","",Besoin!G29)</f>
        <v/>
      </c>
      <c r="T35" s="22" t="str">
        <f aca="false">IF(Besoin!H29="","",Besoin!H29)</f>
        <v/>
      </c>
      <c r="U35" s="22" t="str">
        <f aca="false">IF(Besoin!I29="","",Besoin!I29)</f>
        <v/>
      </c>
      <c r="V35" s="22" t="str">
        <f aca="false">IF(Besoin!J29="","",Besoin!J29)</f>
        <v/>
      </c>
      <c r="W35" s="15"/>
    </row>
    <row r="36" customFormat="false" ht="15" hidden="false" customHeight="false" outlineLevel="0" collapsed="false">
      <c r="A36" s="15"/>
      <c r="B36" s="15"/>
      <c r="C36" s="15"/>
      <c r="D36" s="15"/>
      <c r="E36" s="15" t="s">
        <v>33</v>
      </c>
      <c r="F36" s="5"/>
      <c r="G36" s="77" t="n">
        <v>3</v>
      </c>
      <c r="H36" s="76" t="n">
        <f aca="false">F36*G36</f>
        <v>0</v>
      </c>
      <c r="I36" s="9"/>
      <c r="J36" s="21" t="n">
        <f aca="false">H36+I36</f>
        <v>0</v>
      </c>
      <c r="K36" s="15"/>
      <c r="L36" s="15"/>
      <c r="M36" s="15"/>
      <c r="N36" s="22" t="str">
        <f aca="false">IF(Besoin!B30="","",Besoin!B30)</f>
        <v>Disciplines supplémentaires</v>
      </c>
      <c r="O36" s="22" t="str">
        <f aca="false">IF(Besoin!C30="","",Besoin!C30)</f>
        <v/>
      </c>
      <c r="P36" s="22" t="str">
        <f aca="false">IF(Besoin!D30="","",Besoin!D30)</f>
        <v/>
      </c>
      <c r="Q36" s="22" t="str">
        <f aca="false">IF(Besoin!E30="","",Besoin!E30)</f>
        <v/>
      </c>
      <c r="R36" s="22" t="str">
        <f aca="false">IF(Besoin!F30="","",Besoin!F30)</f>
        <v/>
      </c>
      <c r="S36" s="22" t="str">
        <f aca="false">IF(Besoin!G30="","",Besoin!G30)</f>
        <v/>
      </c>
      <c r="T36" s="22" t="n">
        <f aca="false">IF(Besoin!H30="","",Besoin!H30)</f>
        <v>0</v>
      </c>
      <c r="U36" s="22" t="str">
        <f aca="false">IF(Besoin!I30="","",Besoin!I30)</f>
        <v/>
      </c>
      <c r="V36" s="22" t="n">
        <f aca="false">IF(Besoin!J30="","",Besoin!J30)</f>
        <v>0</v>
      </c>
      <c r="W36" s="15"/>
    </row>
    <row r="37" customFormat="false" ht="15" hidden="false" customHeight="false" outlineLevel="0" collapsed="false">
      <c r="A37" s="15"/>
      <c r="B37" s="15"/>
      <c r="C37" s="15"/>
      <c r="D37" s="15"/>
      <c r="E37" s="15" t="s">
        <v>23</v>
      </c>
      <c r="F37" s="5"/>
      <c r="G37" s="77" t="n">
        <v>3</v>
      </c>
      <c r="H37" s="76" t="n">
        <f aca="false">F37*G37</f>
        <v>0</v>
      </c>
      <c r="I37" s="9"/>
      <c r="J37" s="21" t="n">
        <f aca="false">H37+I37</f>
        <v>0</v>
      </c>
      <c r="K37" s="15"/>
      <c r="L37" s="15"/>
      <c r="M37" s="15"/>
      <c r="N37" s="22" t="str">
        <f aca="false">IF(Besoin!B31="","",Besoin!B31)</f>
        <v>Autres options à répartir</v>
      </c>
      <c r="O37" s="22" t="str">
        <f aca="false">IF(Besoin!C31="","",Besoin!C31)</f>
        <v/>
      </c>
      <c r="P37" s="22" t="n">
        <f aca="false">IF(Besoin!D31="","",Besoin!D31)</f>
        <v>0</v>
      </c>
      <c r="Q37" s="22" t="n">
        <f aca="false">IF(Besoin!E31="","",Besoin!E31)</f>
        <v>-0</v>
      </c>
      <c r="R37" s="22" t="n">
        <f aca="false">IF(Besoin!F31="","",Besoin!F31)</f>
        <v>-0</v>
      </c>
      <c r="S37" s="22" t="str">
        <f aca="false">IF(Besoin!G31="","",Besoin!G31)</f>
        <v/>
      </c>
      <c r="T37" s="22" t="n">
        <f aca="false">IF(Besoin!H31="","",Besoin!H31)</f>
        <v>0</v>
      </c>
      <c r="U37" s="22" t="str">
        <f aca="false">IF(Besoin!I31="","",Besoin!I31)</f>
        <v/>
      </c>
      <c r="V37" s="22" t="str">
        <f aca="false">IF(Besoin!J31="","",Besoin!J31)</f>
        <v/>
      </c>
      <c r="W37" s="15"/>
    </row>
    <row r="38" customFormat="false" ht="15" hidden="false" customHeight="false" outlineLevel="0" collapsed="false">
      <c r="A38" s="15"/>
      <c r="B38" s="15"/>
      <c r="C38" s="15"/>
      <c r="D38" s="15"/>
      <c r="E38" s="15" t="s">
        <v>62</v>
      </c>
      <c r="F38" s="5"/>
      <c r="G38" s="77" t="n">
        <v>3</v>
      </c>
      <c r="H38" s="76" t="n">
        <f aca="false">F38*G38</f>
        <v>0</v>
      </c>
      <c r="I38" s="9"/>
      <c r="J38" s="21" t="n">
        <f aca="false">H38+I38</f>
        <v>0</v>
      </c>
      <c r="K38" s="15"/>
      <c r="L38" s="15"/>
      <c r="M38" s="15"/>
      <c r="N38" s="22" t="str">
        <f aca="false">IF(Besoin!B32="","",Besoin!B32)</f>
        <v/>
      </c>
      <c r="O38" s="22" t="str">
        <f aca="false">IF(Besoin!C32="","",Besoin!C32)</f>
        <v/>
      </c>
      <c r="P38" s="22" t="str">
        <f aca="false">IF(Besoin!D32="","",Besoin!D32)</f>
        <v/>
      </c>
      <c r="Q38" s="22" t="str">
        <f aca="false">IF(Besoin!E32="","",Besoin!E32)</f>
        <v/>
      </c>
      <c r="R38" s="22" t="str">
        <f aca="false">IF(Besoin!F32="","",Besoin!F32)</f>
        <v/>
      </c>
      <c r="S38" s="22" t="str">
        <f aca="false">IF(Besoin!G32="","",Besoin!G32)</f>
        <v/>
      </c>
      <c r="T38" s="22" t="str">
        <f aca="false">IF(Besoin!H32="","",Besoin!H32)</f>
        <v/>
      </c>
      <c r="U38" s="22" t="str">
        <f aca="false">IF(Besoin!I32="","",Besoin!I32)</f>
        <v/>
      </c>
      <c r="V38" s="22" t="str">
        <f aca="false">IF(Besoin!J32="","",Besoin!J32)</f>
        <v/>
      </c>
      <c r="W38" s="15"/>
    </row>
    <row r="39" customFormat="false" ht="15" hidden="false" customHeight="false" outlineLevel="0" collapsed="false">
      <c r="A39" s="15"/>
      <c r="B39" s="15"/>
      <c r="C39" s="15"/>
      <c r="D39" s="15"/>
      <c r="E39" s="15" t="s">
        <v>62</v>
      </c>
      <c r="F39" s="5"/>
      <c r="G39" s="77" t="n">
        <v>3</v>
      </c>
      <c r="H39" s="76" t="n">
        <f aca="false">F39*G39</f>
        <v>0</v>
      </c>
      <c r="I39" s="9"/>
      <c r="J39" s="21" t="n">
        <f aca="false">H39+I39</f>
        <v>0</v>
      </c>
      <c r="K39" s="15"/>
      <c r="L39" s="15"/>
      <c r="M39" s="15"/>
      <c r="N39" s="22" t="str">
        <f aca="false">IF(Besoin!B33="","",Besoin!B33)</f>
        <v/>
      </c>
      <c r="O39" s="22" t="str">
        <f aca="false">IF(Besoin!C33="","",Besoin!C33)</f>
        <v/>
      </c>
      <c r="P39" s="22" t="str">
        <f aca="false">IF(Besoin!D33="","",Besoin!D33)</f>
        <v/>
      </c>
      <c r="Q39" s="22" t="str">
        <f aca="false">IF(Besoin!E33="","",Besoin!E33)</f>
        <v/>
      </c>
      <c r="R39" s="22" t="str">
        <f aca="false">IF(Besoin!F33="","",Besoin!F33)</f>
        <v/>
      </c>
      <c r="S39" s="22" t="str">
        <f aca="false">IF(Besoin!G33="","",Besoin!G33)</f>
        <v/>
      </c>
      <c r="T39" s="22" t="str">
        <f aca="false">IF(Besoin!H33="","",Besoin!H33)</f>
        <v/>
      </c>
      <c r="U39" s="22" t="str">
        <f aca="false">IF(Besoin!I33="","",Besoin!I33)</f>
        <v/>
      </c>
      <c r="V39" s="22" t="str">
        <f aca="false">IF(Besoin!J33="","",Besoin!J33)</f>
        <v/>
      </c>
      <c r="W39" s="15"/>
    </row>
    <row r="40" customFormat="false" ht="15" hidden="false" customHeight="false" outlineLevel="0" collapsed="false">
      <c r="A40" s="15"/>
      <c r="B40" s="15"/>
      <c r="C40" s="15"/>
      <c r="D40" s="15"/>
      <c r="E40" s="15" t="s">
        <v>62</v>
      </c>
      <c r="F40" s="5"/>
      <c r="G40" s="77" t="n">
        <v>3</v>
      </c>
      <c r="H40" s="76" t="n">
        <f aca="false">F40*G40</f>
        <v>0</v>
      </c>
      <c r="I40" s="9"/>
      <c r="J40" s="21" t="n">
        <f aca="false">H40+I40</f>
        <v>0</v>
      </c>
      <c r="K40" s="15"/>
      <c r="L40" s="15"/>
      <c r="M40" s="15"/>
      <c r="N40" s="22" t="str">
        <f aca="false">IF(Besoin!B34="","",Besoin!B34)</f>
        <v>Pondération</v>
      </c>
      <c r="O40" s="22" t="str">
        <f aca="false">IF(Besoin!C34="","",Besoin!C34)</f>
        <v/>
      </c>
      <c r="P40" s="22" t="str">
        <f aca="false">IF(Besoin!D34="","",Besoin!D34)</f>
        <v/>
      </c>
      <c r="Q40" s="22" t="str">
        <f aca="false">IF(Besoin!E34="","",Besoin!E34)</f>
        <v/>
      </c>
      <c r="R40" s="22" t="str">
        <f aca="false">IF(Besoin!F34="","",Besoin!F34)</f>
        <v/>
      </c>
      <c r="S40" s="22" t="n">
        <f aca="false">IF(Besoin!G34="","",Besoin!G34)</f>
        <v>-0</v>
      </c>
      <c r="T40" s="22" t="n">
        <f aca="false">IF(Besoin!H34="","",Besoin!H34)</f>
        <v>0</v>
      </c>
      <c r="U40" s="22" t="str">
        <f aca="false">IF(Besoin!I34="","",Besoin!I34)</f>
        <v/>
      </c>
      <c r="V40" s="22" t="str">
        <f aca="false">IF(Besoin!J34="","",Besoin!J34)</f>
        <v/>
      </c>
      <c r="W40" s="15"/>
    </row>
    <row r="41" customFormat="false" ht="15" hidden="false" customHeight="false" outlineLevel="0" collapsed="false">
      <c r="A41" s="15"/>
      <c r="B41" s="15"/>
      <c r="C41" s="15"/>
      <c r="D41" s="15"/>
      <c r="E41" s="39" t="s">
        <v>52</v>
      </c>
      <c r="F41" s="15"/>
      <c r="G41" s="15"/>
      <c r="H41" s="78" t="n">
        <f aca="false">SUM(H33:H40)</f>
        <v>0</v>
      </c>
      <c r="I41" s="78" t="n">
        <f aca="false">SUM(I33:I40)</f>
        <v>0</v>
      </c>
      <c r="J41" s="78" t="n">
        <f aca="false">SUM(J33:J40)</f>
        <v>0</v>
      </c>
      <c r="K41" s="15"/>
      <c r="L41" s="15"/>
      <c r="M41" s="15"/>
      <c r="N41" s="22" t="str">
        <f aca="false">IF(Besoin!B35="","",Besoin!B35)</f>
        <v/>
      </c>
      <c r="O41" s="22" t="str">
        <f aca="false">IF(Besoin!C35="","",Besoin!C35)</f>
        <v/>
      </c>
      <c r="P41" s="22" t="str">
        <f aca="false">IF(Besoin!D35="","",Besoin!D35)</f>
        <v/>
      </c>
      <c r="Q41" s="22" t="str">
        <f aca="false">IF(Besoin!E35="","",Besoin!E35)</f>
        <v/>
      </c>
      <c r="R41" s="22" t="str">
        <f aca="false">IF(Besoin!F35="","",Besoin!F35)</f>
        <v/>
      </c>
      <c r="S41" s="22" t="str">
        <f aca="false">IF(Besoin!G35="","",Besoin!G35)</f>
        <v/>
      </c>
      <c r="T41" s="22" t="str">
        <f aca="false">IF(Besoin!H35="","",Besoin!H35)</f>
        <v/>
      </c>
      <c r="U41" s="22" t="str">
        <f aca="false">IF(Besoin!I35="","",Besoin!I35)</f>
        <v/>
      </c>
      <c r="V41" s="22" t="str">
        <f aca="false">IF(Besoin!J35="","",Besoin!J35)</f>
        <v/>
      </c>
      <c r="W41" s="15"/>
    </row>
    <row r="42" customFormat="false" ht="15" hidden="false" customHeight="false" outlineLevel="0" collapsed="false">
      <c r="A42" s="15"/>
      <c r="B42" s="15"/>
      <c r="C42" s="15"/>
      <c r="D42" s="15"/>
      <c r="E42" s="39"/>
      <c r="F42" s="15"/>
      <c r="G42" s="15"/>
      <c r="H42" s="30"/>
      <c r="I42" s="15"/>
      <c r="J42" s="15"/>
      <c r="K42" s="15"/>
      <c r="L42" s="15"/>
      <c r="M42" s="15"/>
      <c r="N42" s="22" t="str">
        <f aca="false">IF(Besoin!B36="","",Besoin!B36)</f>
        <v/>
      </c>
      <c r="O42" s="22" t="str">
        <f aca="false">IF(Besoin!C36="","",Besoin!C36)</f>
        <v>Reste à répartir</v>
      </c>
      <c r="P42" s="22" t="n">
        <f aca="false">IF(Besoin!D36="","",Besoin!D36)</f>
        <v>0</v>
      </c>
      <c r="Q42" s="22" t="n">
        <f aca="false">IF(Besoin!E36="","",Besoin!E36)</f>
        <v>0</v>
      </c>
      <c r="R42" s="22" t="n">
        <f aca="false">IF(Besoin!F36="","",Besoin!F36)</f>
        <v>0</v>
      </c>
      <c r="S42" s="22" t="n">
        <f aca="false">IF(Besoin!G36="","",Besoin!G36)</f>
        <v>0</v>
      </c>
      <c r="T42" s="22" t="n">
        <f aca="false">IF(Besoin!H36="","",Besoin!H36)</f>
        <v>-0</v>
      </c>
      <c r="U42" s="22" t="str">
        <f aca="false">IF(Besoin!I36="","",Besoin!I36)</f>
        <v/>
      </c>
      <c r="V42" s="22" t="str">
        <f aca="false">IF(Besoin!J36="","",Besoin!J36)</f>
        <v/>
      </c>
      <c r="W42" s="15"/>
    </row>
    <row r="43" customFormat="false" ht="15" hidden="false" customHeight="false" outlineLevel="0" collapsed="false">
      <c r="A43" s="15"/>
      <c r="B43" s="15"/>
      <c r="C43" s="15"/>
      <c r="D43" s="15"/>
      <c r="E43" s="15"/>
      <c r="F43" s="15"/>
      <c r="G43" s="15"/>
      <c r="H43" s="79"/>
      <c r="I43" s="80" t="n">
        <f aca="false">I15+I29+I41</f>
        <v>0</v>
      </c>
      <c r="J43" s="81" t="n">
        <f aca="false">J15+J29+J41</f>
        <v>0</v>
      </c>
      <c r="K43" s="15"/>
      <c r="L43" s="15"/>
      <c r="M43" s="15"/>
      <c r="N43" s="22" t="str">
        <f aca="false">IF(Besoin!B37="","",Besoin!B37)</f>
        <v/>
      </c>
      <c r="O43" s="22" t="str">
        <f aca="false">IF(Besoin!C37="","",Besoin!C37)</f>
        <v/>
      </c>
      <c r="P43" s="22" t="str">
        <f aca="false">IF(Besoin!D37="","",Besoin!D37)</f>
        <v/>
      </c>
      <c r="Q43" s="22" t="str">
        <f aca="false">IF(Besoin!E37="","",Besoin!E37)</f>
        <v/>
      </c>
      <c r="R43" s="22" t="str">
        <f aca="false">IF(Besoin!F37="","",Besoin!F37)</f>
        <v/>
      </c>
      <c r="S43" s="22" t="str">
        <f aca="false">IF(Besoin!G37="","",Besoin!G37)</f>
        <v/>
      </c>
      <c r="T43" s="22" t="str">
        <f aca="false">IF(Besoin!H37="","",Besoin!H37)</f>
        <v/>
      </c>
      <c r="U43" s="22" t="str">
        <f aca="false">IF(Besoin!I37="","",Besoin!I37)</f>
        <v/>
      </c>
      <c r="V43" s="22" t="str">
        <f aca="false">IF(Besoin!J37="","",Besoin!J37)</f>
        <v/>
      </c>
      <c r="W43" s="15"/>
    </row>
    <row r="44" customFormat="false" ht="15" hidden="false" customHeight="false" outlineLevel="0" collapsed="false">
      <c r="A44" s="15"/>
      <c r="B44" s="15"/>
      <c r="C44" s="15"/>
      <c r="D44" s="15"/>
      <c r="E44" s="15"/>
      <c r="F44" s="15"/>
      <c r="G44" s="15"/>
      <c r="H44" s="39" t="s">
        <v>36</v>
      </c>
      <c r="I44" s="74" t="e">
        <f aca="false">J43/$B$3</f>
        <v>#DIV/0!</v>
      </c>
      <c r="J44" s="15"/>
      <c r="K44" s="15"/>
      <c r="L44" s="15"/>
      <c r="M44" s="15"/>
      <c r="N44" s="22" t="str">
        <f aca="false">IF(Besoin!B38="","",Besoin!B38)</f>
        <v/>
      </c>
      <c r="O44" s="22" t="str">
        <f aca="false">IF(Besoin!C38="","",Besoin!C38)</f>
        <v/>
      </c>
      <c r="P44" s="22" t="str">
        <f aca="false">IF(Besoin!D38="","",Besoin!D38)</f>
        <v/>
      </c>
      <c r="Q44" s="22" t="str">
        <f aca="false">IF(Besoin!E38="","",Besoin!E38)</f>
        <v/>
      </c>
      <c r="R44" s="22" t="str">
        <f aca="false">IF(Besoin!F38="","",Besoin!F38)</f>
        <v/>
      </c>
      <c r="S44" s="22" t="str">
        <f aca="false">IF(Besoin!G38="","",Besoin!G38)</f>
        <v/>
      </c>
      <c r="T44" s="49" t="n">
        <f aca="false">IF(Besoin!H38="","",Besoin!H38)</f>
        <v>0</v>
      </c>
      <c r="U44" s="50" t="n">
        <f aca="false">IF(Besoin!I38="","",Besoin!I38)</f>
        <v>0</v>
      </c>
      <c r="V44" s="22" t="str">
        <f aca="false">IF(Besoin!J38="","",Besoin!J38)</f>
        <v/>
      </c>
      <c r="W44" s="15"/>
    </row>
    <row r="45" customFormat="false" ht="15" hidden="false" customHeight="false" outlineLevel="0" collapsed="false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22" t="str">
        <f aca="false">IF(Besoin!B39="","",Besoin!B39)</f>
        <v/>
      </c>
      <c r="O45" s="22" t="str">
        <f aca="false">IF(Besoin!C39="","",Besoin!C39)</f>
        <v/>
      </c>
      <c r="P45" s="22" t="str">
        <f aca="false">IF(Besoin!D39="","",Besoin!D39)</f>
        <v/>
      </c>
      <c r="Q45" s="22" t="str">
        <f aca="false">IF(Besoin!E39="","",Besoin!E39)</f>
        <v/>
      </c>
      <c r="R45" s="22" t="str">
        <f aca="false">IF(Besoin!F39="","",Besoin!F39)</f>
        <v/>
      </c>
      <c r="S45" s="22" t="str">
        <f aca="false">IF(Besoin!G39="","",Besoin!G39)</f>
        <v/>
      </c>
      <c r="T45" s="51" t="str">
        <f aca="false">IF(Besoin!H39="","",Besoin!H39)</f>
        <v>Besoins</v>
      </c>
      <c r="U45" s="52" t="str">
        <f aca="false">IF(Besoin!I39="","",Besoin!I39)</f>
        <v>Apports</v>
      </c>
      <c r="V45" s="22" t="str">
        <f aca="false">IF(Besoin!J39="","",Besoin!J39)</f>
        <v/>
      </c>
      <c r="W45" s="15"/>
    </row>
    <row r="46" customFormat="false" ht="15" hidden="false" customHeight="false" outlineLevel="0" collapsed="false">
      <c r="A46" s="15"/>
      <c r="B46" s="15"/>
      <c r="C46" s="15"/>
      <c r="D46" s="15"/>
      <c r="E46" s="41" t="s">
        <v>37</v>
      </c>
      <c r="F46" s="42"/>
      <c r="G46" s="43"/>
      <c r="H46" s="44"/>
      <c r="I46" s="15"/>
      <c r="J46" s="15"/>
      <c r="K46" s="15"/>
      <c r="L46" s="15"/>
      <c r="M46" s="15"/>
      <c r="N46" s="22" t="str">
        <f aca="false">IF(Besoin!B40="","",Besoin!B40)</f>
        <v/>
      </c>
      <c r="O46" s="22" t="str">
        <f aca="false">IF(Besoin!C40="","",Besoin!C40)</f>
        <v/>
      </c>
      <c r="P46" s="22" t="str">
        <f aca="false">IF(Besoin!D40="","",Besoin!D40)</f>
        <v/>
      </c>
      <c r="Q46" s="22" t="str">
        <f aca="false">IF(Besoin!E40="","",Besoin!E40)</f>
        <v/>
      </c>
      <c r="R46" s="22" t="str">
        <f aca="false">IF(Besoin!F40="","",Besoin!F40)</f>
        <v/>
      </c>
      <c r="S46" s="22" t="str">
        <f aca="false">IF(Besoin!G40="","",Besoin!G40)</f>
        <v/>
      </c>
      <c r="T46" s="22" t="str">
        <f aca="false">IF(Besoin!H40="","",Besoin!H40)</f>
        <v/>
      </c>
      <c r="U46" s="22" t="str">
        <f aca="false">IF(Besoin!I40="","",Besoin!I40)</f>
        <v/>
      </c>
      <c r="V46" s="22" t="str">
        <f aca="false">IF(Besoin!J40="","",Besoin!J40)</f>
        <v/>
      </c>
      <c r="W46" s="15"/>
    </row>
    <row r="47" customFormat="false" ht="15" hidden="false" customHeight="false" outlineLevel="0" collapsed="false">
      <c r="A47" s="15"/>
      <c r="B47" s="15"/>
      <c r="C47" s="15"/>
      <c r="D47" s="15"/>
      <c r="E47" s="45"/>
      <c r="F47" s="82" t="s">
        <v>6</v>
      </c>
      <c r="G47" s="82" t="s">
        <v>30</v>
      </c>
      <c r="H47" s="83" t="s">
        <v>8</v>
      </c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9"/>
      <c r="W47" s="15"/>
    </row>
    <row r="48" customFormat="false" ht="15" hidden="false" customHeight="false" outlineLevel="0" collapsed="false">
      <c r="A48" s="15"/>
      <c r="B48" s="15"/>
      <c r="C48" s="15"/>
      <c r="D48" s="15"/>
      <c r="E48" s="47" t="s">
        <v>38</v>
      </c>
      <c r="F48" s="5"/>
      <c r="G48" s="5"/>
      <c r="H48" s="48" t="n">
        <f aca="false">F48*G48</f>
        <v>0</v>
      </c>
      <c r="I48" s="19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9"/>
      <c r="W48" s="15"/>
    </row>
    <row r="49" customFormat="false" ht="15" hidden="false" customHeight="false" outlineLevel="0" collapsed="false">
      <c r="A49" s="15"/>
      <c r="B49" s="15"/>
      <c r="C49" s="15"/>
      <c r="D49" s="15"/>
      <c r="E49" s="47" t="s">
        <v>39</v>
      </c>
      <c r="F49" s="5"/>
      <c r="G49" s="5"/>
      <c r="H49" s="48" t="n">
        <f aca="false">F49*G49</f>
        <v>0</v>
      </c>
      <c r="I49" s="19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9"/>
      <c r="W49" s="15"/>
    </row>
    <row r="50" customFormat="false" ht="15" hidden="false" customHeight="false" outlineLevel="0" collapsed="false">
      <c r="A50" s="15"/>
      <c r="B50" s="15"/>
      <c r="C50" s="15"/>
      <c r="D50" s="15"/>
      <c r="E50" s="47" t="s">
        <v>40</v>
      </c>
      <c r="F50" s="5"/>
      <c r="G50" s="5"/>
      <c r="H50" s="48" t="n">
        <f aca="false">F50*G50</f>
        <v>0</v>
      </c>
      <c r="I50" s="19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9"/>
      <c r="W50" s="15"/>
    </row>
    <row r="51" customFormat="false" ht="15" hidden="false" customHeight="false" outlineLevel="0" collapsed="false">
      <c r="A51" s="15"/>
      <c r="B51" s="15"/>
      <c r="C51" s="15"/>
      <c r="D51" s="15"/>
      <c r="E51" s="47" t="s">
        <v>41</v>
      </c>
      <c r="F51" s="5"/>
      <c r="G51" s="5"/>
      <c r="H51" s="48" t="n">
        <f aca="false">F51*G51</f>
        <v>0</v>
      </c>
      <c r="I51" s="19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9"/>
      <c r="W51" s="15"/>
    </row>
    <row r="52" customFormat="false" ht="15" hidden="false" customHeight="false" outlineLevel="0" collapsed="false">
      <c r="A52" s="15"/>
      <c r="B52" s="15"/>
      <c r="C52" s="15"/>
      <c r="D52" s="15"/>
      <c r="E52" s="47" t="s">
        <v>42</v>
      </c>
      <c r="F52" s="5"/>
      <c r="G52" s="5"/>
      <c r="H52" s="48" t="n">
        <f aca="false">F52*G52</f>
        <v>0</v>
      </c>
      <c r="I52" s="19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9"/>
      <c r="W52" s="15"/>
    </row>
    <row r="53" customFormat="false" ht="15" hidden="false" customHeight="false" outlineLevel="0" collapsed="false">
      <c r="A53" s="15"/>
      <c r="B53" s="15"/>
      <c r="C53" s="15"/>
      <c r="D53" s="15"/>
      <c r="E53" s="47" t="s">
        <v>43</v>
      </c>
      <c r="F53" s="5"/>
      <c r="G53" s="5"/>
      <c r="H53" s="48" t="n">
        <f aca="false">F53*G53</f>
        <v>0</v>
      </c>
      <c r="I53" s="19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9"/>
      <c r="W53" s="15"/>
    </row>
    <row r="54" customFormat="false" ht="15" hidden="false" customHeight="false" outlineLevel="0" collapsed="false">
      <c r="A54" s="15"/>
      <c r="B54" s="15"/>
      <c r="C54" s="15"/>
      <c r="D54" s="15"/>
      <c r="E54" s="53"/>
      <c r="F54" s="5"/>
      <c r="G54" s="5"/>
      <c r="H54" s="48" t="n">
        <f aca="false">F54*G54</f>
        <v>0</v>
      </c>
      <c r="I54" s="15"/>
      <c r="J54" s="84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9"/>
      <c r="W54" s="15"/>
    </row>
    <row r="55" customFormat="false" ht="15" hidden="false" customHeight="false" outlineLevel="0" collapsed="false">
      <c r="A55" s="15"/>
      <c r="B55" s="15"/>
      <c r="C55" s="15"/>
      <c r="D55" s="15"/>
      <c r="E55" s="47"/>
      <c r="F55" s="21" t="n">
        <f aca="false">SUM(F48:F54)</f>
        <v>0</v>
      </c>
      <c r="G55" s="39" t="s">
        <v>8</v>
      </c>
      <c r="H55" s="48" t="n">
        <f aca="false">SUM(H48:H54)</f>
        <v>0</v>
      </c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9"/>
      <c r="W55" s="15"/>
    </row>
    <row r="56" customFormat="false" ht="15" hidden="false" customHeight="false" outlineLevel="0" collapsed="false">
      <c r="A56" s="15"/>
      <c r="B56" s="15"/>
      <c r="C56" s="15"/>
      <c r="D56" s="15"/>
      <c r="E56" s="47"/>
      <c r="F56" s="15"/>
      <c r="G56" s="39" t="s">
        <v>63</v>
      </c>
      <c r="H56" s="48" t="n">
        <f aca="false">B3*G9</f>
        <v>0</v>
      </c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9"/>
      <c r="W56" s="15"/>
    </row>
    <row r="57" customFormat="false" ht="15" hidden="false" customHeight="false" outlineLevel="0" collapsed="false">
      <c r="A57" s="15"/>
      <c r="B57" s="15"/>
      <c r="C57" s="15"/>
      <c r="D57" s="15"/>
      <c r="E57" s="55"/>
      <c r="F57" s="34"/>
      <c r="G57" s="56" t="s">
        <v>64</v>
      </c>
      <c r="H57" s="57" t="n">
        <f aca="false">H55-H56</f>
        <v>0</v>
      </c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9"/>
      <c r="W57" s="15"/>
    </row>
  </sheetData>
  <sheetProtection sheet="true" objects="true" scenarios="true" selectLockedCells="true"/>
  <mergeCells count="1">
    <mergeCell ref="A17:A24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W60"/>
  <sheetViews>
    <sheetView showFormulas="false" showGridLines="true" showRowColHeaders="true" showZeros="true" rightToLeft="false" tabSelected="false" showOutlineSymbols="true" defaultGridColor="true" view="normal" topLeftCell="B22" colorId="64" zoomScale="75" zoomScaleNormal="75" zoomScalePageLayoutView="100" workbookViewId="0">
      <selection pane="topLeft" activeCell="F22" activeCellId="0" sqref="F22"/>
    </sheetView>
  </sheetViews>
  <sheetFormatPr defaultRowHeight="15" zeroHeight="false" outlineLevelRow="0" outlineLevelCol="0"/>
  <cols>
    <col collapsed="false" customWidth="true" hidden="false" outlineLevel="0" max="1" min="1" style="0" width="26.75"/>
    <col collapsed="false" customWidth="true" hidden="false" outlineLevel="0" max="2" min="2" style="0" width="8.82"/>
    <col collapsed="false" customWidth="true" hidden="false" outlineLevel="0" max="3" min="3" style="0" width="8.23"/>
    <col collapsed="false" customWidth="true" hidden="false" outlineLevel="0" max="4" min="4" style="0" width="3.92"/>
    <col collapsed="false" customWidth="true" hidden="false" outlineLevel="0" max="5" min="5" style="0" width="32.34"/>
    <col collapsed="false" customWidth="true" hidden="false" outlineLevel="0" max="6" min="6" style="0" width="12.84"/>
    <col collapsed="false" customWidth="true" hidden="false" outlineLevel="0" max="7" min="7" style="0" width="13.23"/>
    <col collapsed="false" customWidth="true" hidden="false" outlineLevel="0" max="8" min="8" style="0" width="8.62"/>
    <col collapsed="false" customWidth="true" hidden="false" outlineLevel="0" max="9" min="9" style="0" width="17.54"/>
    <col collapsed="false" customWidth="true" hidden="false" outlineLevel="0" max="10" min="10" style="0" width="8.53"/>
    <col collapsed="false" customWidth="true" hidden="false" outlineLevel="0" max="13" min="11" style="0" width="6.17"/>
    <col collapsed="false" customWidth="true" hidden="false" outlineLevel="0" max="14" min="14" style="0" width="19.89"/>
    <col collapsed="false" customWidth="true" hidden="false" outlineLevel="0" max="21" min="15" style="0" width="10.39"/>
    <col collapsed="false" customWidth="true" hidden="false" outlineLevel="0" max="22" min="22" style="16" width="9.41"/>
    <col collapsed="false" customWidth="true" hidden="false" outlineLevel="0" max="1025" min="23" style="0" width="10.39"/>
  </cols>
  <sheetData>
    <row r="1" customFormat="false" ht="15" hidden="false" customHeight="false" outlineLevel="0" collapsed="false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85"/>
      <c r="S1" s="85"/>
      <c r="T1" s="15"/>
      <c r="U1" s="15"/>
      <c r="V1" s="15"/>
      <c r="W1" s="15"/>
    </row>
    <row r="2" customFormat="false" ht="15" hidden="false" customHeight="false" outlineLevel="0" collapsed="false">
      <c r="A2" s="30" t="s">
        <v>1</v>
      </c>
      <c r="B2" s="15"/>
      <c r="C2" s="15"/>
      <c r="D2" s="15"/>
      <c r="E2" s="30" t="s">
        <v>45</v>
      </c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85"/>
      <c r="S2" s="85"/>
      <c r="T2" s="15"/>
      <c r="U2" s="15"/>
      <c r="V2" s="15"/>
      <c r="W2" s="15"/>
    </row>
    <row r="3" customFormat="false" ht="15" hidden="false" customHeight="false" outlineLevel="0" collapsed="false">
      <c r="A3" s="15" t="s">
        <v>3</v>
      </c>
      <c r="B3" s="5"/>
      <c r="C3" s="15"/>
      <c r="D3" s="15"/>
      <c r="E3" s="30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85"/>
      <c r="S3" s="85"/>
      <c r="T3" s="15"/>
      <c r="U3" s="15"/>
      <c r="V3" s="15"/>
      <c r="W3" s="15"/>
    </row>
    <row r="4" customFormat="false" ht="15" hidden="false" customHeight="false" outlineLevel="0" collapsed="false">
      <c r="A4" s="15" t="s">
        <v>46</v>
      </c>
      <c r="B4" s="9"/>
      <c r="C4" s="58" t="e">
        <f aca="false">B4/B3</f>
        <v>#DIV/0!</v>
      </c>
      <c r="D4" s="15"/>
      <c r="E4" s="30" t="s">
        <v>2</v>
      </c>
      <c r="F4" s="15"/>
      <c r="G4" s="15"/>
      <c r="H4" s="15"/>
      <c r="I4" s="15"/>
      <c r="J4" s="15"/>
      <c r="K4" s="15"/>
      <c r="L4" s="15"/>
      <c r="M4" s="15"/>
      <c r="N4" s="23"/>
      <c r="O4" s="22" t="n">
        <f aca="false">Besoin!C1</f>
        <v>2020</v>
      </c>
      <c r="P4" s="22"/>
      <c r="Q4" s="22"/>
      <c r="R4" s="22"/>
      <c r="S4" s="22"/>
      <c r="T4" s="22"/>
      <c r="U4" s="22"/>
      <c r="V4" s="22"/>
      <c r="W4" s="15"/>
    </row>
    <row r="5" customFormat="false" ht="31" hidden="false" customHeight="false" outlineLevel="0" collapsed="false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59" t="str">
        <f aca="false">IF(Besoin!B2="","",Besoin!B2)</f>
        <v/>
      </c>
      <c r="O5" s="60" t="str">
        <f aca="false">Besoin!C2</f>
        <v>besoin TRMD</v>
      </c>
      <c r="P5" s="60" t="str">
        <f aca="false">Besoin!D2</f>
        <v>2nde à répartir</v>
      </c>
      <c r="Q5" s="60" t="str">
        <f aca="false">Besoin!E2</f>
        <v>1e à répartir</v>
      </c>
      <c r="R5" s="60" t="str">
        <f aca="false">Besoin!F2</f>
        <v>term à répartir</v>
      </c>
      <c r="S5" s="61"/>
      <c r="T5" s="60" t="str">
        <f aca="false">Besoin!H2</f>
        <v>Total Besoins</v>
      </c>
      <c r="U5" s="60" t="str">
        <f aca="false">Besoin!I2</f>
        <v>Apports</v>
      </c>
      <c r="V5" s="60" t="str">
        <f aca="false">Besoin!J2</f>
        <v>différence</v>
      </c>
      <c r="W5" s="15"/>
    </row>
    <row r="6" customFormat="false" ht="15" hidden="false" customHeight="false" outlineLevel="0" collapsed="false">
      <c r="A6" s="15"/>
      <c r="B6" s="15" t="s">
        <v>11</v>
      </c>
      <c r="C6" s="15" t="s">
        <v>8</v>
      </c>
      <c r="D6" s="15"/>
      <c r="E6" s="15"/>
      <c r="F6" s="15"/>
      <c r="G6" s="15"/>
      <c r="H6" s="15"/>
      <c r="I6" s="15"/>
      <c r="J6" s="15"/>
      <c r="K6" s="15"/>
      <c r="L6" s="15"/>
      <c r="M6" s="15"/>
      <c r="N6" s="22" t="str">
        <f aca="false">IF(Besoin!B3="","",Besoin!B3)</f>
        <v>Français</v>
      </c>
      <c r="O6" s="22" t="n">
        <f aca="false">IF(Besoin!C3="","",Besoin!C3)</f>
        <v>0</v>
      </c>
      <c r="P6" s="22" t="str">
        <f aca="false">IF(Besoin!D3="","",Besoin!D3)</f>
        <v/>
      </c>
      <c r="Q6" s="22" t="str">
        <f aca="false">IF(Besoin!E3="","",Besoin!E3)</f>
        <v/>
      </c>
      <c r="R6" s="22" t="str">
        <f aca="false">IF(Besoin!F3="","",Besoin!F3)</f>
        <v/>
      </c>
      <c r="S6" s="22" t="str">
        <f aca="false">IF(Besoin!G3="","",Besoin!G3)</f>
        <v/>
      </c>
      <c r="T6" s="22" t="n">
        <f aca="false">IF(Besoin!H3="","",Besoin!H3)</f>
        <v>0</v>
      </c>
      <c r="U6" s="22" t="str">
        <f aca="false">IF(Besoin!I3="","",Besoin!I3)</f>
        <v/>
      </c>
      <c r="V6" s="22" t="n">
        <f aca="false">IF(Besoin!J3="","",Besoin!J3)</f>
        <v>0</v>
      </c>
      <c r="W6" s="15"/>
    </row>
    <row r="7" customFormat="false" ht="31" hidden="false" customHeight="false" outlineLevel="0" collapsed="false">
      <c r="A7" s="62" t="s">
        <v>13</v>
      </c>
      <c r="B7" s="19" t="n">
        <v>16</v>
      </c>
      <c r="C7" s="30" t="n">
        <f aca="false">B7*$B$3</f>
        <v>0</v>
      </c>
      <c r="D7" s="15"/>
      <c r="E7" s="63" t="s">
        <v>5</v>
      </c>
      <c r="F7" s="12" t="s">
        <v>6</v>
      </c>
      <c r="G7" s="64" t="s">
        <v>7</v>
      </c>
      <c r="H7" s="64" t="s">
        <v>8</v>
      </c>
      <c r="I7" s="14" t="s">
        <v>9</v>
      </c>
      <c r="J7" s="64" t="s">
        <v>10</v>
      </c>
      <c r="K7" s="15"/>
      <c r="L7" s="15"/>
      <c r="M7" s="15"/>
      <c r="N7" s="22" t="str">
        <f aca="false">IF(Besoin!B4="","",Besoin!B4)</f>
        <v>Philosophie</v>
      </c>
      <c r="O7" s="22" t="n">
        <f aca="false">IF(Besoin!C4="","",Besoin!C4)</f>
        <v>0</v>
      </c>
      <c r="P7" s="22" t="str">
        <f aca="false">IF(Besoin!D4="","",Besoin!D4)</f>
        <v/>
      </c>
      <c r="Q7" s="22" t="str">
        <f aca="false">IF(Besoin!E4="","",Besoin!E4)</f>
        <v/>
      </c>
      <c r="R7" s="22" t="str">
        <f aca="false">IF(Besoin!F4="","",Besoin!F4)</f>
        <v/>
      </c>
      <c r="S7" s="22" t="str">
        <f aca="false">IF(Besoin!G4="","",Besoin!G4)</f>
        <v/>
      </c>
      <c r="T7" s="22" t="n">
        <f aca="false">IF(Besoin!H4="","",Besoin!H4)</f>
        <v>0</v>
      </c>
      <c r="U7" s="22" t="str">
        <f aca="false">IF(Besoin!I4="","",Besoin!I4)</f>
        <v/>
      </c>
      <c r="V7" s="22" t="n">
        <f aca="false">IF(Besoin!J4="","",Besoin!J4)</f>
        <v>0</v>
      </c>
      <c r="W7" s="15"/>
    </row>
    <row r="8" customFormat="false" ht="15" hidden="false" customHeight="false" outlineLevel="0" collapsed="false">
      <c r="A8" s="30" t="s">
        <v>47</v>
      </c>
      <c r="B8" s="19" t="n">
        <v>12</v>
      </c>
      <c r="C8" s="30" t="n">
        <f aca="false">B8*$B$3</f>
        <v>0</v>
      </c>
      <c r="D8" s="15"/>
      <c r="E8" s="15" t="s">
        <v>65</v>
      </c>
      <c r="F8" s="9"/>
      <c r="G8" s="65" t="n">
        <v>4</v>
      </c>
      <c r="H8" s="20" t="n">
        <f aca="false">G8*$B$3</f>
        <v>0</v>
      </c>
      <c r="I8" s="66"/>
      <c r="J8" s="21" t="n">
        <f aca="false">H8+I8</f>
        <v>0</v>
      </c>
      <c r="K8" s="15"/>
      <c r="L8" s="15"/>
      <c r="M8" s="15"/>
      <c r="N8" s="22" t="str">
        <f aca="false">IF(Besoin!B5="","",Besoin!B5)</f>
        <v>Humanités, littérature</v>
      </c>
      <c r="O8" s="22" t="str">
        <f aca="false">IF(Besoin!C5="","",Besoin!C5)</f>
        <v/>
      </c>
      <c r="P8" s="22" t="str">
        <f aca="false">IF(Besoin!D5="","",Besoin!D5)</f>
        <v/>
      </c>
      <c r="Q8" s="22" t="n">
        <f aca="false">IF(Besoin!E5="","",Besoin!E5)</f>
        <v>-0</v>
      </c>
      <c r="R8" s="22" t="n">
        <f aca="false">IF(Besoin!F5="","",Besoin!F5)</f>
        <v>0</v>
      </c>
      <c r="S8" s="22" t="str">
        <f aca="false">IF(Besoin!G5="","",Besoin!G5)</f>
        <v/>
      </c>
      <c r="T8" s="22" t="str">
        <f aca="false">IF(Besoin!H5="","",Besoin!H5)</f>
        <v/>
      </c>
      <c r="U8" s="22" t="str">
        <f aca="false">IF(Besoin!I5="","",Besoin!I5)</f>
        <v/>
      </c>
      <c r="V8" s="22" t="str">
        <f aca="false">IF(Besoin!J5="","",Besoin!J5)</f>
        <v/>
      </c>
      <c r="W8" s="15"/>
    </row>
    <row r="9" customFormat="false" ht="15" hidden="false" customHeight="false" outlineLevel="0" collapsed="false">
      <c r="A9" s="23" t="s">
        <v>15</v>
      </c>
      <c r="B9" s="19" t="n">
        <v>8</v>
      </c>
      <c r="C9" s="30" t="n">
        <f aca="false">B9*$B$3</f>
        <v>0</v>
      </c>
      <c r="D9" s="15"/>
      <c r="E9" s="15" t="s">
        <v>16</v>
      </c>
      <c r="F9" s="67" t="n">
        <f aca="false">F58</f>
        <v>0</v>
      </c>
      <c r="G9" s="65" t="n">
        <v>4</v>
      </c>
      <c r="H9" s="68"/>
      <c r="I9" s="69" t="n">
        <f aca="false">H60</f>
        <v>0</v>
      </c>
      <c r="J9" s="21" t="n">
        <f aca="false">H58</f>
        <v>0</v>
      </c>
      <c r="K9" s="15"/>
      <c r="L9" s="15"/>
      <c r="M9" s="15"/>
      <c r="N9" s="22" t="str">
        <f aca="false">IF(Besoin!B6="","",Besoin!B6)</f>
        <v>LCA (+LLCA )</v>
      </c>
      <c r="O9" s="22" t="n">
        <f aca="false">IF(Besoin!C6="","",Besoin!C6)</f>
        <v>0</v>
      </c>
      <c r="P9" s="22" t="str">
        <f aca="false">IF(Besoin!D6="","",Besoin!D6)</f>
        <v/>
      </c>
      <c r="Q9" s="22" t="str">
        <f aca="false">IF(Besoin!E6="","",Besoin!E6)</f>
        <v/>
      </c>
      <c r="R9" s="22" t="str">
        <f aca="false">IF(Besoin!F6="","",Besoin!F6)</f>
        <v/>
      </c>
      <c r="S9" s="22" t="str">
        <f aca="false">IF(Besoin!G6="","",Besoin!G6)</f>
        <v/>
      </c>
      <c r="T9" s="22" t="n">
        <f aca="false">IF(Besoin!H6="","",Besoin!H6)</f>
        <v>0</v>
      </c>
      <c r="U9" s="22" t="str">
        <f aca="false">IF(Besoin!I6="","",Besoin!I6)</f>
        <v/>
      </c>
      <c r="V9" s="22" t="str">
        <f aca="false">IF(Besoin!J6="","",Besoin!J6)</f>
        <v/>
      </c>
      <c r="W9" s="15"/>
    </row>
    <row r="10" customFormat="false" ht="15" hidden="false" customHeight="false" outlineLevel="0" collapsed="false">
      <c r="A10" s="23" t="s">
        <v>17</v>
      </c>
      <c r="B10" s="5" t="n">
        <v>0</v>
      </c>
      <c r="C10" s="15" t="n">
        <f aca="false">B10*B3</f>
        <v>0</v>
      </c>
      <c r="D10" s="15"/>
      <c r="E10" s="15" t="s">
        <v>48</v>
      </c>
      <c r="F10" s="9"/>
      <c r="G10" s="65" t="n">
        <v>3</v>
      </c>
      <c r="H10" s="20" t="n">
        <f aca="false">G10*$B$3</f>
        <v>0</v>
      </c>
      <c r="I10" s="66"/>
      <c r="J10" s="21" t="n">
        <f aca="false">H10+I10</f>
        <v>0</v>
      </c>
      <c r="K10" s="15"/>
      <c r="L10" s="15"/>
      <c r="M10" s="15"/>
      <c r="N10" s="22" t="str">
        <f aca="false">IF(Besoin!B7="","",Besoin!B7)</f>
        <v>LLCE</v>
      </c>
      <c r="O10" s="22" t="str">
        <f aca="false">IF(Besoin!C7="","",Besoin!C7)</f>
        <v/>
      </c>
      <c r="P10" s="22" t="str">
        <f aca="false">IF(Besoin!D7="","",Besoin!D7)</f>
        <v/>
      </c>
      <c r="Q10" s="22" t="n">
        <f aca="false">IF(Besoin!E7="","",Besoin!E7)</f>
        <v>-0</v>
      </c>
      <c r="R10" s="22" t="n">
        <f aca="false">IF(Besoin!F7="","",Besoin!F7)</f>
        <v>0</v>
      </c>
      <c r="S10" s="22" t="str">
        <f aca="false">IF(Besoin!G7="","",Besoin!G7)</f>
        <v/>
      </c>
      <c r="T10" s="22" t="str">
        <f aca="false">IF(Besoin!H7="","",Besoin!H7)</f>
        <v/>
      </c>
      <c r="U10" s="22" t="str">
        <f aca="false">IF(Besoin!I7="","",Besoin!I7)</f>
        <v/>
      </c>
      <c r="V10" s="22" t="str">
        <f aca="false">IF(Besoin!J7="","",Besoin!J7)</f>
        <v/>
      </c>
      <c r="W10" s="15"/>
    </row>
    <row r="11" customFormat="false" ht="15" hidden="false" customHeight="false" outlineLevel="0" collapsed="false">
      <c r="A11" s="30" t="s">
        <v>66</v>
      </c>
      <c r="B11" s="15"/>
      <c r="C11" s="25" t="n">
        <f aca="false">SUM(C7:C10)</f>
        <v>0</v>
      </c>
      <c r="D11" s="15"/>
      <c r="E11" s="15" t="s">
        <v>50</v>
      </c>
      <c r="F11" s="9"/>
      <c r="G11" s="65" t="n">
        <v>2</v>
      </c>
      <c r="H11" s="20" t="n">
        <f aca="false">G11*$B$3</f>
        <v>0</v>
      </c>
      <c r="I11" s="66"/>
      <c r="J11" s="21" t="n">
        <f aca="false">H11+I11</f>
        <v>0</v>
      </c>
      <c r="K11" s="15"/>
      <c r="L11" s="15"/>
      <c r="M11" s="15"/>
      <c r="N11" s="22" t="str">
        <f aca="false">IF(Besoin!B8="","",Besoin!B8)</f>
        <v>Anglais</v>
      </c>
      <c r="O11" s="22" t="n">
        <f aca="false">IF(Besoin!C8="","",Besoin!C8)</f>
        <v>0</v>
      </c>
      <c r="P11" s="22" t="str">
        <f aca="false">IF(Besoin!D8="","",Besoin!D8)</f>
        <v/>
      </c>
      <c r="Q11" s="22" t="str">
        <f aca="false">IF(Besoin!E8="","",Besoin!E8)</f>
        <v/>
      </c>
      <c r="R11" s="22" t="str">
        <f aca="false">IF(Besoin!F8="","",Besoin!F8)</f>
        <v/>
      </c>
      <c r="S11" s="22" t="str">
        <f aca="false">IF(Besoin!G8="","",Besoin!G8)</f>
        <v/>
      </c>
      <c r="T11" s="22" t="n">
        <f aca="false">IF(Besoin!H8="","",Besoin!H8)</f>
        <v>0</v>
      </c>
      <c r="U11" s="22" t="str">
        <f aca="false">IF(Besoin!I8="","",Besoin!I8)</f>
        <v/>
      </c>
      <c r="V11" s="22" t="n">
        <f aca="false">IF(Besoin!J8="","",Besoin!J8)</f>
        <v>0</v>
      </c>
      <c r="W11" s="15"/>
    </row>
    <row r="12" customFormat="false" ht="15" hidden="false" customHeight="false" outlineLevel="0" collapsed="false">
      <c r="A12" s="15"/>
      <c r="B12" s="15"/>
      <c r="C12" s="26"/>
      <c r="D12" s="15"/>
      <c r="E12" s="15" t="s">
        <v>23</v>
      </c>
      <c r="F12" s="9"/>
      <c r="G12" s="65" t="n">
        <v>2</v>
      </c>
      <c r="H12" s="20" t="n">
        <f aca="false">G12*$B$3</f>
        <v>0</v>
      </c>
      <c r="I12" s="66"/>
      <c r="J12" s="21" t="n">
        <f aca="false">H12+I12</f>
        <v>0</v>
      </c>
      <c r="K12" s="15"/>
      <c r="L12" s="15"/>
      <c r="M12" s="15"/>
      <c r="N12" s="22" t="str">
        <f aca="false">IF(Besoin!B9="","",Besoin!B9)</f>
        <v>Allemand</v>
      </c>
      <c r="O12" s="22" t="n">
        <f aca="false">IF(Besoin!C9="","",Besoin!C9)</f>
        <v>0</v>
      </c>
      <c r="P12" s="22" t="str">
        <f aca="false">IF(Besoin!D9="","",Besoin!D9)</f>
        <v/>
      </c>
      <c r="Q12" s="22" t="str">
        <f aca="false">IF(Besoin!E9="","",Besoin!E9)</f>
        <v/>
      </c>
      <c r="R12" s="22" t="str">
        <f aca="false">IF(Besoin!F9="","",Besoin!F9)</f>
        <v/>
      </c>
      <c r="S12" s="22" t="str">
        <f aca="false">IF(Besoin!G9="","",Besoin!G9)</f>
        <v/>
      </c>
      <c r="T12" s="22" t="n">
        <f aca="false">IF(Besoin!H9="","",Besoin!H9)</f>
        <v>0</v>
      </c>
      <c r="U12" s="22" t="str">
        <f aca="false">IF(Besoin!I9="","",Besoin!I9)</f>
        <v/>
      </c>
      <c r="V12" s="22" t="n">
        <f aca="false">IF(Besoin!J9="","",Besoin!J9)</f>
        <v>0</v>
      </c>
      <c r="W12" s="15"/>
    </row>
    <row r="13" customFormat="false" ht="15" hidden="false" customHeight="false" outlineLevel="0" collapsed="false">
      <c r="A13" s="15" t="s">
        <v>22</v>
      </c>
      <c r="B13" s="15"/>
      <c r="C13" s="70" t="n">
        <f aca="false">J46</f>
        <v>0</v>
      </c>
      <c r="D13" s="15"/>
      <c r="E13" s="15" t="s">
        <v>25</v>
      </c>
      <c r="F13" s="9"/>
      <c r="G13" s="65" t="n">
        <v>0.5</v>
      </c>
      <c r="H13" s="20" t="n">
        <f aca="false">G13*$B$3</f>
        <v>0</v>
      </c>
      <c r="I13" s="66"/>
      <c r="J13" s="21" t="n">
        <f aca="false">H13+I13</f>
        <v>0</v>
      </c>
      <c r="K13" s="15"/>
      <c r="L13" s="15"/>
      <c r="M13" s="15"/>
      <c r="N13" s="22" t="str">
        <f aca="false">IF(Besoin!B10="","",Besoin!B10)</f>
        <v>Espagnol</v>
      </c>
      <c r="O13" s="22" t="n">
        <f aca="false">IF(Besoin!C10="","",Besoin!C10)</f>
        <v>0</v>
      </c>
      <c r="P13" s="22" t="str">
        <f aca="false">IF(Besoin!D10="","",Besoin!D10)</f>
        <v/>
      </c>
      <c r="Q13" s="22" t="str">
        <f aca="false">IF(Besoin!E10="","",Besoin!E10)</f>
        <v/>
      </c>
      <c r="R13" s="22" t="str">
        <f aca="false">IF(Besoin!F10="","",Besoin!F10)</f>
        <v/>
      </c>
      <c r="S13" s="22" t="str">
        <f aca="false">IF(Besoin!G10="","",Besoin!G10)</f>
        <v/>
      </c>
      <c r="T13" s="22" t="n">
        <f aca="false">IF(Besoin!H10="","",Besoin!H10)</f>
        <v>0</v>
      </c>
      <c r="U13" s="22" t="str">
        <f aca="false">IF(Besoin!I10="","",Besoin!I10)</f>
        <v/>
      </c>
      <c r="V13" s="22" t="n">
        <f aca="false">IF(Besoin!J10="","",Besoin!J10)</f>
        <v>0</v>
      </c>
      <c r="W13" s="15"/>
    </row>
    <row r="14" customFormat="false" ht="15" hidden="false" customHeight="false" outlineLevel="0" collapsed="false">
      <c r="A14" s="15" t="s">
        <v>24</v>
      </c>
      <c r="B14" s="15"/>
      <c r="C14" s="27" t="n">
        <f aca="false">C11-C13</f>
        <v>0</v>
      </c>
      <c r="D14" s="15"/>
      <c r="E14" s="15" t="s">
        <v>51</v>
      </c>
      <c r="F14" s="9"/>
      <c r="G14" s="5"/>
      <c r="H14" s="20" t="n">
        <f aca="false">G14*$B$3</f>
        <v>0</v>
      </c>
      <c r="I14" s="66"/>
      <c r="J14" s="21" t="n">
        <f aca="false">H14+I14</f>
        <v>0</v>
      </c>
      <c r="K14" s="15"/>
      <c r="L14" s="15"/>
      <c r="M14" s="15"/>
      <c r="N14" s="22" t="str">
        <f aca="false">IF(Besoin!B11="","",Besoin!B11)</f>
        <v>Italien</v>
      </c>
      <c r="O14" s="22" t="n">
        <f aca="false">IF(Besoin!C11="","",Besoin!C11)</f>
        <v>0</v>
      </c>
      <c r="P14" s="22" t="str">
        <f aca="false">IF(Besoin!D11="","",Besoin!D11)</f>
        <v/>
      </c>
      <c r="Q14" s="22" t="str">
        <f aca="false">IF(Besoin!E11="","",Besoin!E11)</f>
        <v/>
      </c>
      <c r="R14" s="22" t="str">
        <f aca="false">IF(Besoin!F11="","",Besoin!F11)</f>
        <v/>
      </c>
      <c r="S14" s="22" t="str">
        <f aca="false">IF(Besoin!G11="","",Besoin!G11)</f>
        <v/>
      </c>
      <c r="T14" s="22" t="n">
        <f aca="false">IF(Besoin!H11="","",Besoin!H11)</f>
        <v>0</v>
      </c>
      <c r="U14" s="22" t="str">
        <f aca="false">IF(Besoin!I11="","",Besoin!I11)</f>
        <v/>
      </c>
      <c r="V14" s="22" t="n">
        <f aca="false">IF(Besoin!J11="","",Besoin!J11)</f>
        <v>0</v>
      </c>
      <c r="W14" s="15"/>
    </row>
    <row r="15" customFormat="false" ht="15" hidden="false" customHeight="false" outlineLevel="0" collapsed="false">
      <c r="A15" s="15"/>
      <c r="B15" s="15"/>
      <c r="C15" s="15"/>
      <c r="D15" s="15"/>
      <c r="E15" s="39" t="s">
        <v>52</v>
      </c>
      <c r="F15" s="15"/>
      <c r="G15" s="71" t="n">
        <f aca="false">SUM(G8:G13)</f>
        <v>15.5</v>
      </c>
      <c r="H15" s="71"/>
      <c r="I15" s="71" t="n">
        <f aca="false">SUM(I8:I13)</f>
        <v>0</v>
      </c>
      <c r="J15" s="71" t="n">
        <f aca="false">SUM(J8:J13)</f>
        <v>0</v>
      </c>
      <c r="K15" s="15"/>
      <c r="L15" s="15"/>
      <c r="M15" s="15"/>
      <c r="N15" s="22" t="str">
        <f aca="false">IF(Besoin!B12="","",Besoin!B12)</f>
        <v>Autres langues ( chinois, …)</v>
      </c>
      <c r="O15" s="22" t="str">
        <f aca="false">IF(Besoin!C12="","",Besoin!C12)</f>
        <v/>
      </c>
      <c r="P15" s="22" t="str">
        <f aca="false">IF(Besoin!D12="","",Besoin!D12)</f>
        <v/>
      </c>
      <c r="Q15" s="22" t="str">
        <f aca="false">IF(Besoin!E12="","",Besoin!E12)</f>
        <v/>
      </c>
      <c r="R15" s="22" t="str">
        <f aca="false">IF(Besoin!F12="","",Besoin!F12)</f>
        <v/>
      </c>
      <c r="S15" s="22" t="str">
        <f aca="false">IF(Besoin!G12="","",Besoin!G12)</f>
        <v/>
      </c>
      <c r="T15" s="22" t="n">
        <f aca="false">IF(Besoin!H12="","",Besoin!H12)</f>
        <v>0</v>
      </c>
      <c r="U15" s="22" t="str">
        <f aca="false">IF(Besoin!I12="","",Besoin!I12)</f>
        <v/>
      </c>
      <c r="V15" s="22" t="n">
        <f aca="false">IF(Besoin!J12="","",Besoin!J12)</f>
        <v>0</v>
      </c>
      <c r="W15" s="15"/>
    </row>
    <row r="16" customFormat="false" ht="15" hidden="false" customHeight="false" outlineLevel="0" collapsed="false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22" t="str">
        <f aca="false">IF(Besoin!B13="","",Besoin!B13)</f>
        <v>Langues à répartir</v>
      </c>
      <c r="O16" s="22" t="str">
        <f aca="false">IF(Besoin!C13="","",Besoin!C13)</f>
        <v/>
      </c>
      <c r="P16" s="22" t="n">
        <f aca="false">IF(Besoin!D13="","",Besoin!D13)</f>
        <v>-0</v>
      </c>
      <c r="Q16" s="22" t="n">
        <f aca="false">IF(Besoin!E13="","",Besoin!E13)</f>
        <v>-0</v>
      </c>
      <c r="R16" s="22" t="n">
        <f aca="false">IF(Besoin!F13="","",Besoin!F13)</f>
        <v>-0</v>
      </c>
      <c r="S16" s="22" t="str">
        <f aca="false">IF(Besoin!G13="","",Besoin!G13)</f>
        <v/>
      </c>
      <c r="T16" s="22" t="str">
        <f aca="false">IF(Besoin!H13="","",Besoin!H13)</f>
        <v/>
      </c>
      <c r="U16" s="22" t="str">
        <f aca="false">IF(Besoin!I13="","",Besoin!I13)</f>
        <v/>
      </c>
      <c r="V16" s="22" t="str">
        <f aca="false">IF(Besoin!J13="","",Besoin!J13)</f>
        <v/>
      </c>
      <c r="W16" s="15"/>
    </row>
    <row r="17" customFormat="false" ht="31" hidden="false" customHeight="false" outlineLevel="0" collapsed="false">
      <c r="A17" s="29"/>
      <c r="B17" s="15"/>
      <c r="C17" s="15"/>
      <c r="D17" s="15"/>
      <c r="E17" s="32" t="s">
        <v>53</v>
      </c>
      <c r="F17" s="64" t="s">
        <v>6</v>
      </c>
      <c r="G17" s="64" t="s">
        <v>7</v>
      </c>
      <c r="H17" s="64" t="s">
        <v>8</v>
      </c>
      <c r="I17" s="14" t="s">
        <v>9</v>
      </c>
      <c r="J17" s="64" t="s">
        <v>10</v>
      </c>
      <c r="K17" s="15"/>
      <c r="L17" s="15"/>
      <c r="M17" s="15"/>
      <c r="N17" s="22" t="str">
        <f aca="false">IF(Besoin!B14="","",Besoin!B14)</f>
        <v>Hist-Géo</v>
      </c>
      <c r="O17" s="22" t="n">
        <f aca="false">IF(Besoin!C14="","",Besoin!C14)</f>
        <v>0</v>
      </c>
      <c r="P17" s="22" t="str">
        <f aca="false">IF(Besoin!D14="","",Besoin!D14)</f>
        <v/>
      </c>
      <c r="Q17" s="22" t="str">
        <f aca="false">IF(Besoin!E14="","",Besoin!E14)</f>
        <v/>
      </c>
      <c r="R17" s="22" t="str">
        <f aca="false">IF(Besoin!F14="","",Besoin!F14)</f>
        <v/>
      </c>
      <c r="S17" s="22" t="str">
        <f aca="false">IF(Besoin!G14="","",Besoin!G14)</f>
        <v/>
      </c>
      <c r="T17" s="22" t="n">
        <f aca="false">IF(Besoin!H14="","",Besoin!H14)</f>
        <v>0</v>
      </c>
      <c r="U17" s="22" t="str">
        <f aca="false">IF(Besoin!I14="","",Besoin!I14)</f>
        <v/>
      </c>
      <c r="V17" s="22" t="n">
        <f aca="false">IF(Besoin!J14="","",Besoin!J14)</f>
        <v>0</v>
      </c>
      <c r="W17" s="15"/>
    </row>
    <row r="18" customFormat="false" ht="15" hidden="false" customHeight="false" outlineLevel="0" collapsed="false">
      <c r="A18" s="29"/>
      <c r="B18" s="15"/>
      <c r="C18" s="15"/>
      <c r="D18" s="15"/>
      <c r="E18" s="15" t="s">
        <v>34</v>
      </c>
      <c r="F18" s="5"/>
      <c r="G18" s="65" t="n">
        <v>6</v>
      </c>
      <c r="H18" s="20" t="n">
        <f aca="false">G18*F18</f>
        <v>0</v>
      </c>
      <c r="I18" s="5"/>
      <c r="J18" s="21" t="n">
        <f aca="false">H18+I18</f>
        <v>0</v>
      </c>
      <c r="K18" s="15"/>
      <c r="L18" s="15"/>
      <c r="M18" s="15"/>
      <c r="N18" s="22" t="str">
        <f aca="false">IF(Besoin!B15="","",Besoin!B15)</f>
        <v>EMC</v>
      </c>
      <c r="O18" s="22" t="str">
        <f aca="false">IF(Besoin!C15="","",Besoin!C15)</f>
        <v/>
      </c>
      <c r="P18" s="22" t="n">
        <f aca="false">IF(Besoin!D15="","",Besoin!D15)</f>
        <v>-0</v>
      </c>
      <c r="Q18" s="22" t="n">
        <f aca="false">IF(Besoin!E15="","",Besoin!E15)</f>
        <v>-0</v>
      </c>
      <c r="R18" s="22" t="n">
        <f aca="false">IF(Besoin!F15="","",Besoin!F15)</f>
        <v>-0</v>
      </c>
      <c r="S18" s="22" t="str">
        <f aca="false">IF(Besoin!G15="","",Besoin!G15)</f>
        <v/>
      </c>
      <c r="T18" s="22" t="str">
        <f aca="false">IF(Besoin!H15="","",Besoin!H15)</f>
        <v/>
      </c>
      <c r="U18" s="22" t="str">
        <f aca="false">IF(Besoin!I15="","",Besoin!I15)</f>
        <v/>
      </c>
      <c r="V18" s="22" t="str">
        <f aca="false">IF(Besoin!J15="","",Besoin!J15)</f>
        <v/>
      </c>
      <c r="W18" s="15"/>
    </row>
    <row r="19" customFormat="false" ht="15" hidden="false" customHeight="false" outlineLevel="0" collapsed="false">
      <c r="A19" s="29"/>
      <c r="B19" s="15"/>
      <c r="C19" s="15"/>
      <c r="D19" s="15"/>
      <c r="E19" s="15" t="s">
        <v>55</v>
      </c>
      <c r="F19" s="5"/>
      <c r="G19" s="65" t="n">
        <v>6</v>
      </c>
      <c r="H19" s="20" t="n">
        <f aca="false">G19*F19</f>
        <v>0</v>
      </c>
      <c r="I19" s="5"/>
      <c r="J19" s="21" t="n">
        <f aca="false">H19+I19</f>
        <v>0</v>
      </c>
      <c r="K19" s="15"/>
      <c r="L19" s="15"/>
      <c r="M19" s="15"/>
      <c r="N19" s="22" t="str">
        <f aca="false">IF(Besoin!B16="","",Besoin!B16)</f>
        <v>Histoire géographie et SP</v>
      </c>
      <c r="O19" s="22" t="str">
        <f aca="false">IF(Besoin!C16="","",Besoin!C16)</f>
        <v/>
      </c>
      <c r="P19" s="22" t="str">
        <f aca="false">IF(Besoin!D16="","",Besoin!D16)</f>
        <v/>
      </c>
      <c r="Q19" s="22" t="n">
        <f aca="false">IF(Besoin!E16="","",Besoin!E16)</f>
        <v>-0</v>
      </c>
      <c r="R19" s="22" t="n">
        <f aca="false">IF(Besoin!F16="","",Besoin!F16)</f>
        <v>-0</v>
      </c>
      <c r="S19" s="22" t="str">
        <f aca="false">IF(Besoin!G16="","",Besoin!G16)</f>
        <v/>
      </c>
      <c r="T19" s="22" t="str">
        <f aca="false">IF(Besoin!H16="","",Besoin!H16)</f>
        <v/>
      </c>
      <c r="U19" s="22" t="str">
        <f aca="false">IF(Besoin!I16="","",Besoin!I16)</f>
        <v/>
      </c>
      <c r="V19" s="22" t="str">
        <f aca="false">IF(Besoin!J16="","",Besoin!J16)</f>
        <v/>
      </c>
      <c r="W19" s="15"/>
    </row>
    <row r="20" customFormat="false" ht="15" hidden="false" customHeight="false" outlineLevel="0" collapsed="false">
      <c r="A20" s="29"/>
      <c r="B20" s="15"/>
      <c r="C20" s="15"/>
      <c r="D20" s="15"/>
      <c r="E20" s="15" t="s">
        <v>56</v>
      </c>
      <c r="F20" s="5"/>
      <c r="G20" s="65" t="n">
        <v>6</v>
      </c>
      <c r="H20" s="20" t="n">
        <f aca="false">G20*F20</f>
        <v>0</v>
      </c>
      <c r="I20" s="5"/>
      <c r="J20" s="21" t="n">
        <f aca="false">H20+I20</f>
        <v>0</v>
      </c>
      <c r="K20" s="15"/>
      <c r="L20" s="15"/>
      <c r="M20" s="15"/>
      <c r="N20" s="22" t="str">
        <f aca="false">IF(Besoin!B17="","",Besoin!B17)</f>
        <v>DNL</v>
      </c>
      <c r="O20" s="22" t="str">
        <f aca="false">IF(Besoin!C17="","",Besoin!C17)</f>
        <v/>
      </c>
      <c r="P20" s="22" t="n">
        <f aca="false">IF(Besoin!D17="","",Besoin!D17)</f>
        <v>-0</v>
      </c>
      <c r="Q20" s="22" t="n">
        <f aca="false">IF(Besoin!E17="","",Besoin!E17)</f>
        <v>-0</v>
      </c>
      <c r="R20" s="22" t="n">
        <f aca="false">IF(Besoin!F17="","",Besoin!F17)</f>
        <v>-0</v>
      </c>
      <c r="S20" s="22" t="str">
        <f aca="false">IF(Besoin!G17="","",Besoin!G17)</f>
        <v/>
      </c>
      <c r="T20" s="22" t="str">
        <f aca="false">IF(Besoin!H17="","",Besoin!H17)</f>
        <v/>
      </c>
      <c r="U20" s="22" t="str">
        <f aca="false">IF(Besoin!I17="","",Besoin!I17)</f>
        <v/>
      </c>
      <c r="V20" s="22" t="str">
        <f aca="false">IF(Besoin!J17="","",Besoin!J17)</f>
        <v/>
      </c>
      <c r="W20" s="15"/>
    </row>
    <row r="21" customFormat="false" ht="15" hidden="false" customHeight="false" outlineLevel="0" collapsed="false">
      <c r="A21" s="29"/>
      <c r="B21" s="15"/>
      <c r="C21" s="15"/>
      <c r="D21" s="15"/>
      <c r="E21" s="15" t="s">
        <v>57</v>
      </c>
      <c r="F21" s="5"/>
      <c r="G21" s="65" t="n">
        <v>6</v>
      </c>
      <c r="H21" s="20" t="n">
        <f aca="false">G21*F21</f>
        <v>0</v>
      </c>
      <c r="I21" s="5"/>
      <c r="J21" s="21" t="n">
        <f aca="false">H21+I21</f>
        <v>0</v>
      </c>
      <c r="K21" s="15"/>
      <c r="L21" s="15"/>
      <c r="M21" s="15"/>
      <c r="N21" s="22" t="str">
        <f aca="false">IF(Besoin!B18="","",Besoin!B18)</f>
        <v>SES</v>
      </c>
      <c r="O21" s="22" t="n">
        <f aca="false">IF(Besoin!C18="","",Besoin!C18)</f>
        <v>0</v>
      </c>
      <c r="P21" s="22" t="str">
        <f aca="false">IF(Besoin!D18="","",Besoin!D18)</f>
        <v/>
      </c>
      <c r="Q21" s="22" t="str">
        <f aca="false">IF(Besoin!E18="","",Besoin!E18)</f>
        <v/>
      </c>
      <c r="R21" s="22" t="str">
        <f aca="false">IF(Besoin!F18="","",Besoin!F18)</f>
        <v/>
      </c>
      <c r="S21" s="22" t="str">
        <f aca="false">IF(Besoin!G18="","",Besoin!G18)</f>
        <v/>
      </c>
      <c r="T21" s="22" t="n">
        <f aca="false">IF(Besoin!H18="","",Besoin!H18)</f>
        <v>0</v>
      </c>
      <c r="U21" s="22" t="str">
        <f aca="false">IF(Besoin!I18="","",Besoin!I18)</f>
        <v/>
      </c>
      <c r="V21" s="22" t="n">
        <f aca="false">IF(Besoin!J18="","",Besoin!J18)</f>
        <v>0</v>
      </c>
      <c r="W21" s="15"/>
    </row>
    <row r="22" customFormat="false" ht="15" hidden="false" customHeight="false" outlineLevel="0" collapsed="false">
      <c r="A22" s="29"/>
      <c r="B22" s="15"/>
      <c r="C22" s="15"/>
      <c r="D22" s="15"/>
      <c r="E22" s="15" t="s">
        <v>58</v>
      </c>
      <c r="F22" s="5"/>
      <c r="G22" s="65" t="n">
        <v>6</v>
      </c>
      <c r="H22" s="20" t="n">
        <f aca="false">G22*F22</f>
        <v>0</v>
      </c>
      <c r="I22" s="5"/>
      <c r="J22" s="21" t="n">
        <f aca="false">H22+I22</f>
        <v>0</v>
      </c>
      <c r="K22" s="15"/>
      <c r="L22" s="15"/>
      <c r="M22" s="15"/>
      <c r="N22" s="22" t="str">
        <f aca="false">IF(Besoin!B19="","",Besoin!B19)</f>
        <v>EPS</v>
      </c>
      <c r="O22" s="22" t="n">
        <f aca="false">IF(Besoin!C19="","",Besoin!C19)</f>
        <v>0</v>
      </c>
      <c r="P22" s="22" t="str">
        <f aca="false">IF(Besoin!D19="","",Besoin!D19)</f>
        <v/>
      </c>
      <c r="Q22" s="22" t="str">
        <f aca="false">IF(Besoin!E19="","",Besoin!E19)</f>
        <v/>
      </c>
      <c r="R22" s="22" t="str">
        <f aca="false">IF(Besoin!F19="","",Besoin!F19)</f>
        <v/>
      </c>
      <c r="S22" s="22" t="str">
        <f aca="false">IF(Besoin!G19="","",Besoin!G19)</f>
        <v/>
      </c>
      <c r="T22" s="22" t="n">
        <f aca="false">IF(Besoin!H19="","",Besoin!H19)</f>
        <v>0</v>
      </c>
      <c r="U22" s="22" t="str">
        <f aca="false">IF(Besoin!I19="","",Besoin!I19)</f>
        <v/>
      </c>
      <c r="V22" s="22" t="n">
        <f aca="false">IF(Besoin!J19="","",Besoin!J19)</f>
        <v>0</v>
      </c>
      <c r="W22" s="15"/>
    </row>
    <row r="23" customFormat="false" ht="15" hidden="false" customHeight="false" outlineLevel="0" collapsed="false">
      <c r="A23" s="29"/>
      <c r="B23" s="15"/>
      <c r="C23" s="15"/>
      <c r="D23" s="15"/>
      <c r="E23" s="15" t="s">
        <v>18</v>
      </c>
      <c r="F23" s="5"/>
      <c r="G23" s="65" t="n">
        <v>6</v>
      </c>
      <c r="H23" s="20" t="n">
        <f aca="false">G23*F23</f>
        <v>0</v>
      </c>
      <c r="I23" s="5"/>
      <c r="J23" s="21" t="n">
        <f aca="false">H23+I23</f>
        <v>0</v>
      </c>
      <c r="K23" s="15"/>
      <c r="L23" s="15"/>
      <c r="M23" s="15"/>
      <c r="N23" s="22" t="str">
        <f aca="false">IF(Besoin!B20="","",Besoin!B20)</f>
        <v>Disciplines artistiques</v>
      </c>
      <c r="O23" s="22" t="n">
        <f aca="false">IF(Besoin!C20="","",Besoin!C20)</f>
        <v>0</v>
      </c>
      <c r="P23" s="22" t="str">
        <f aca="false">IF(Besoin!D20="","",Besoin!D20)</f>
        <v/>
      </c>
      <c r="Q23" s="22" t="str">
        <f aca="false">IF(Besoin!E20="","",Besoin!E20)</f>
        <v/>
      </c>
      <c r="R23" s="22" t="str">
        <f aca="false">IF(Besoin!F20="","",Besoin!F20)</f>
        <v/>
      </c>
      <c r="S23" s="22" t="str">
        <f aca="false">IF(Besoin!G20="","",Besoin!G20)</f>
        <v/>
      </c>
      <c r="T23" s="22" t="n">
        <f aca="false">IF(Besoin!H20="","",Besoin!H20)</f>
        <v>0</v>
      </c>
      <c r="U23" s="22" t="str">
        <f aca="false">IF(Besoin!I20="","",Besoin!I20)</f>
        <v/>
      </c>
      <c r="V23" s="22" t="n">
        <f aca="false">IF(Besoin!J20="","",Besoin!J20)</f>
        <v>0</v>
      </c>
      <c r="W23" s="15"/>
    </row>
    <row r="24" customFormat="false" ht="15" hidden="false" customHeight="false" outlineLevel="0" collapsed="false">
      <c r="A24" s="29"/>
      <c r="B24" s="15"/>
      <c r="C24" s="15"/>
      <c r="D24" s="15"/>
      <c r="E24" s="15" t="s">
        <v>59</v>
      </c>
      <c r="F24" s="5"/>
      <c r="G24" s="65" t="n">
        <v>6</v>
      </c>
      <c r="H24" s="20" t="n">
        <f aca="false">G24*F24</f>
        <v>0</v>
      </c>
      <c r="I24" s="5"/>
      <c r="J24" s="21" t="n">
        <f aca="false">H24+I24</f>
        <v>0</v>
      </c>
      <c r="K24" s="15"/>
      <c r="L24" s="15"/>
      <c r="M24" s="15"/>
      <c r="N24" s="22" t="str">
        <f aca="false">IF(Besoin!B21="","",Besoin!B21)</f>
        <v>Mathématiques</v>
      </c>
      <c r="O24" s="22" t="n">
        <f aca="false">IF(Besoin!C21="","",Besoin!C21)</f>
        <v>0</v>
      </c>
      <c r="P24" s="22" t="str">
        <f aca="false">IF(Besoin!D21="","",Besoin!D21)</f>
        <v/>
      </c>
      <c r="Q24" s="22" t="str">
        <f aca="false">IF(Besoin!E21="","",Besoin!E21)</f>
        <v/>
      </c>
      <c r="R24" s="22" t="str">
        <f aca="false">IF(Besoin!F21="","",Besoin!F21)</f>
        <v/>
      </c>
      <c r="S24" s="22" t="str">
        <f aca="false">IF(Besoin!G21="","",Besoin!G21)</f>
        <v/>
      </c>
      <c r="T24" s="22" t="n">
        <f aca="false">IF(Besoin!H21="","",Besoin!H21)</f>
        <v>0</v>
      </c>
      <c r="U24" s="22" t="str">
        <f aca="false">IF(Besoin!I21="","",Besoin!I21)</f>
        <v/>
      </c>
      <c r="V24" s="22" t="n">
        <f aca="false">IF(Besoin!J21="","",Besoin!J21)</f>
        <v>0</v>
      </c>
      <c r="W24" s="15"/>
    </row>
    <row r="25" customFormat="false" ht="15" hidden="false" customHeight="false" outlineLevel="0" collapsed="false">
      <c r="A25" s="15"/>
      <c r="B25" s="15"/>
      <c r="C25" s="15"/>
      <c r="D25" s="15"/>
      <c r="E25" s="15" t="s">
        <v>60</v>
      </c>
      <c r="F25" s="5"/>
      <c r="G25" s="65" t="n">
        <v>6</v>
      </c>
      <c r="H25" s="20" t="n">
        <f aca="false">G25*F25</f>
        <v>0</v>
      </c>
      <c r="I25" s="5"/>
      <c r="J25" s="21" t="n">
        <f aca="false">H25+I25</f>
        <v>0</v>
      </c>
      <c r="K25" s="15"/>
      <c r="L25" s="15"/>
      <c r="M25" s="15"/>
      <c r="N25" s="22" t="str">
        <f aca="false">IF(Besoin!B22="","",Besoin!B22)</f>
        <v>SNT</v>
      </c>
      <c r="O25" s="22" t="str">
        <f aca="false">IF(Besoin!C22="","",Besoin!C22)</f>
        <v/>
      </c>
      <c r="P25" s="22" t="n">
        <f aca="false">IF(Besoin!D22="","",Besoin!D22)</f>
        <v>-0</v>
      </c>
      <c r="Q25" s="22" t="str">
        <f aca="false">IF(Besoin!E22="","",Besoin!E22)</f>
        <v/>
      </c>
      <c r="R25" s="22" t="str">
        <f aca="false">IF(Besoin!F22="","",Besoin!F22)</f>
        <v/>
      </c>
      <c r="S25" s="22" t="str">
        <f aca="false">IF(Besoin!G22="","",Besoin!G22)</f>
        <v/>
      </c>
      <c r="T25" s="22" t="str">
        <f aca="false">IF(Besoin!H22="","",Besoin!H22)</f>
        <v/>
      </c>
      <c r="U25" s="22" t="str">
        <f aca="false">IF(Besoin!I22="","",Besoin!I22)</f>
        <v/>
      </c>
      <c r="V25" s="22" t="str">
        <f aca="false">IF(Besoin!J22="","",Besoin!J22)</f>
        <v/>
      </c>
      <c r="W25" s="15"/>
    </row>
    <row r="26" customFormat="false" ht="15" hidden="false" customHeight="false" outlineLevel="0" collapsed="false">
      <c r="A26" s="15"/>
      <c r="B26" s="15"/>
      <c r="C26" s="15"/>
      <c r="D26" s="15"/>
      <c r="E26" s="15" t="s">
        <v>21</v>
      </c>
      <c r="F26" s="5"/>
      <c r="G26" s="65" t="n">
        <v>6</v>
      </c>
      <c r="H26" s="20" t="n">
        <f aca="false">G26*F26</f>
        <v>0</v>
      </c>
      <c r="I26" s="5"/>
      <c r="J26" s="21" t="n">
        <f aca="false">H26+I26</f>
        <v>0</v>
      </c>
      <c r="K26" s="15"/>
      <c r="L26" s="15"/>
      <c r="M26" s="15"/>
      <c r="N26" s="22" t="str">
        <f aca="false">IF(Besoin!B23="","",Besoin!B23)</f>
        <v>SI</v>
      </c>
      <c r="O26" s="22" t="str">
        <f aca="false">IF(Besoin!C23="","",Besoin!C23)</f>
        <v/>
      </c>
      <c r="P26" s="22" t="str">
        <f aca="false">IF(Besoin!D23="","",Besoin!D23)</f>
        <v/>
      </c>
      <c r="Q26" s="22" t="n">
        <f aca="false">IF(Besoin!E23="","",Besoin!E23)</f>
        <v>-0</v>
      </c>
      <c r="R26" s="22" t="n">
        <f aca="false">IF(Besoin!F23="","",Besoin!F23)</f>
        <v>-0</v>
      </c>
      <c r="S26" s="22" t="str">
        <f aca="false">IF(Besoin!G23="","",Besoin!G23)</f>
        <v/>
      </c>
      <c r="T26" s="22" t="str">
        <f aca="false">IF(Besoin!H23="","",Besoin!H23)</f>
        <v/>
      </c>
      <c r="U26" s="22" t="str">
        <f aca="false">IF(Besoin!I23="","",Besoin!I23)</f>
        <v/>
      </c>
      <c r="V26" s="22" t="str">
        <f aca="false">IF(Besoin!J23="","",Besoin!J23)</f>
        <v/>
      </c>
      <c r="W26" s="15"/>
    </row>
    <row r="27" customFormat="false" ht="15" hidden="false" customHeight="false" outlineLevel="0" collapsed="false">
      <c r="A27" s="15"/>
      <c r="B27" s="15"/>
      <c r="C27" s="15"/>
      <c r="D27" s="15"/>
      <c r="E27" s="15" t="s">
        <v>61</v>
      </c>
      <c r="F27" s="5"/>
      <c r="G27" s="65" t="n">
        <v>6</v>
      </c>
      <c r="H27" s="20" t="n">
        <f aca="false">G27*F27</f>
        <v>0</v>
      </c>
      <c r="I27" s="5"/>
      <c r="J27" s="21" t="n">
        <f aca="false">H27+I27</f>
        <v>0</v>
      </c>
      <c r="K27" s="15"/>
      <c r="L27" s="15"/>
      <c r="M27" s="15"/>
      <c r="N27" s="22" t="str">
        <f aca="false">IF(Besoin!B24="","",Besoin!B24)</f>
        <v>NSI</v>
      </c>
      <c r="O27" s="22" t="str">
        <f aca="false">IF(Besoin!C24="","",Besoin!C24)</f>
        <v/>
      </c>
      <c r="P27" s="22" t="str">
        <f aca="false">IF(Besoin!D24="","",Besoin!D24)</f>
        <v/>
      </c>
      <c r="Q27" s="22" t="n">
        <f aca="false">IF(Besoin!E24="","",Besoin!E24)</f>
        <v>-0</v>
      </c>
      <c r="R27" s="22" t="n">
        <f aca="false">IF(Besoin!F24="","",Besoin!F24)</f>
        <v>-0</v>
      </c>
      <c r="S27" s="22" t="str">
        <f aca="false">IF(Besoin!G24="","",Besoin!G24)</f>
        <v/>
      </c>
      <c r="T27" s="22" t="str">
        <f aca="false">IF(Besoin!H24="","",Besoin!H24)</f>
        <v/>
      </c>
      <c r="U27" s="22" t="str">
        <f aca="false">IF(Besoin!I24="","",Besoin!I24)</f>
        <v/>
      </c>
      <c r="V27" s="22" t="str">
        <f aca="false">IF(Besoin!J24="","",Besoin!J24)</f>
        <v/>
      </c>
      <c r="W27" s="15"/>
    </row>
    <row r="28" customFormat="false" ht="15" hidden="false" customHeight="false" outlineLevel="0" collapsed="false">
      <c r="A28" s="15"/>
      <c r="B28" s="15"/>
      <c r="C28" s="15"/>
      <c r="D28" s="15"/>
      <c r="E28" s="15" t="s">
        <v>26</v>
      </c>
      <c r="F28" s="5"/>
      <c r="G28" s="65" t="n">
        <v>6</v>
      </c>
      <c r="H28" s="20" t="n">
        <f aca="false">G28*F28</f>
        <v>0</v>
      </c>
      <c r="I28" s="5"/>
      <c r="J28" s="21" t="n">
        <f aca="false">H28+I28</f>
        <v>0</v>
      </c>
      <c r="K28" s="15"/>
      <c r="L28" s="15"/>
      <c r="M28" s="15"/>
      <c r="N28" s="22" t="str">
        <f aca="false">IF(Besoin!B25="","",Besoin!B25)</f>
        <v>Physique chimie</v>
      </c>
      <c r="O28" s="22" t="n">
        <f aca="false">IF(Besoin!C25="","",Besoin!C25)</f>
        <v>0</v>
      </c>
      <c r="P28" s="22" t="str">
        <f aca="false">IF(Besoin!D25="","",Besoin!D25)</f>
        <v/>
      </c>
      <c r="Q28" s="22" t="str">
        <f aca="false">IF(Besoin!E25="","",Besoin!E25)</f>
        <v/>
      </c>
      <c r="R28" s="22" t="str">
        <f aca="false">IF(Besoin!F25="","",Besoin!F25)</f>
        <v/>
      </c>
      <c r="S28" s="22" t="str">
        <f aca="false">IF(Besoin!G25="","",Besoin!G25)</f>
        <v/>
      </c>
      <c r="T28" s="22" t="n">
        <f aca="false">IF(Besoin!H25="","",Besoin!H25)</f>
        <v>0</v>
      </c>
      <c r="U28" s="22" t="str">
        <f aca="false">IF(Besoin!I25="","",Besoin!I25)</f>
        <v/>
      </c>
      <c r="V28" s="22" t="n">
        <f aca="false">IF(Besoin!J25="","",Besoin!J25)</f>
        <v>0</v>
      </c>
      <c r="W28" s="15"/>
    </row>
    <row r="29" customFormat="false" ht="15" hidden="false" customHeight="false" outlineLevel="0" collapsed="false">
      <c r="A29" s="15"/>
      <c r="B29" s="15"/>
      <c r="C29" s="15"/>
      <c r="D29" s="15"/>
      <c r="E29" s="39" t="s">
        <v>52</v>
      </c>
      <c r="F29" s="21" t="n">
        <f aca="false">SUM(F18:F28)</f>
        <v>0</v>
      </c>
      <c r="G29" s="73"/>
      <c r="H29" s="74" t="n">
        <f aca="false">SUM(H18:H28)</f>
        <v>0</v>
      </c>
      <c r="I29" s="74" t="n">
        <f aca="false">SUM(I18:I28)</f>
        <v>0</v>
      </c>
      <c r="J29" s="31" t="n">
        <f aca="false">SUM(J18:J28)</f>
        <v>0</v>
      </c>
      <c r="K29" s="15"/>
      <c r="L29" s="15"/>
      <c r="M29" s="15"/>
      <c r="N29" s="22" t="str">
        <f aca="false">IF(Besoin!B26="","",Besoin!B26)</f>
        <v>SVT</v>
      </c>
      <c r="O29" s="22" t="n">
        <f aca="false">IF(Besoin!C26="","",Besoin!C26)</f>
        <v>0</v>
      </c>
      <c r="P29" s="22" t="str">
        <f aca="false">IF(Besoin!D26="","",Besoin!D26)</f>
        <v/>
      </c>
      <c r="Q29" s="22" t="str">
        <f aca="false">IF(Besoin!E26="","",Besoin!E26)</f>
        <v/>
      </c>
      <c r="R29" s="22" t="str">
        <f aca="false">IF(Besoin!F26="","",Besoin!F26)</f>
        <v/>
      </c>
      <c r="S29" s="22" t="str">
        <f aca="false">IF(Besoin!G26="","",Besoin!G26)</f>
        <v/>
      </c>
      <c r="T29" s="22" t="n">
        <f aca="false">IF(Besoin!H26="","",Besoin!H26)</f>
        <v>0</v>
      </c>
      <c r="U29" s="22" t="str">
        <f aca="false">IF(Besoin!I26="","",Besoin!I26)</f>
        <v/>
      </c>
      <c r="V29" s="22" t="n">
        <f aca="false">IF(Besoin!J26="","",Besoin!J26)</f>
        <v>0</v>
      </c>
      <c r="W29" s="15"/>
    </row>
    <row r="30" customFormat="false" ht="15" hidden="false" customHeight="false" outlineLevel="0" collapsed="false">
      <c r="A30" s="15"/>
      <c r="B30" s="15"/>
      <c r="C30" s="15"/>
      <c r="D30" s="15"/>
      <c r="E30" s="15"/>
      <c r="F30" s="15"/>
      <c r="G30" s="39"/>
      <c r="H30" s="39"/>
      <c r="I30" s="15"/>
      <c r="J30" s="15"/>
      <c r="K30" s="15"/>
      <c r="L30" s="15"/>
      <c r="M30" s="15"/>
      <c r="N30" s="22" t="str">
        <f aca="false">IF(Besoin!B27="","",Besoin!B27)</f>
        <v>Ens_scient</v>
      </c>
      <c r="O30" s="22" t="str">
        <f aca="false">IF(Besoin!C27="","",Besoin!C27)</f>
        <v/>
      </c>
      <c r="P30" s="22" t="str">
        <f aca="false">IF(Besoin!D27="","",Besoin!D27)</f>
        <v/>
      </c>
      <c r="Q30" s="22" t="n">
        <f aca="false">IF(Besoin!E27="","",Besoin!E27)</f>
        <v>-0</v>
      </c>
      <c r="R30" s="22" t="n">
        <f aca="false">IF(Besoin!F27="","",Besoin!F27)</f>
        <v>-0</v>
      </c>
      <c r="S30" s="22" t="str">
        <f aca="false">IF(Besoin!G27="","",Besoin!G27)</f>
        <v/>
      </c>
      <c r="T30" s="22" t="str">
        <f aca="false">IF(Besoin!H27="","",Besoin!H27)</f>
        <v/>
      </c>
      <c r="U30" s="22" t="str">
        <f aca="false">IF(Besoin!I27="","",Besoin!I27)</f>
        <v/>
      </c>
      <c r="V30" s="22" t="str">
        <f aca="false">IF(Besoin!J27="","",Besoin!J27)</f>
        <v/>
      </c>
      <c r="W30" s="15"/>
    </row>
    <row r="31" customFormat="false" ht="15" hidden="false" customHeight="false" outlineLevel="0" collapsed="false">
      <c r="A31" s="15"/>
      <c r="B31" s="15"/>
      <c r="C31" s="15"/>
      <c r="D31" s="15"/>
      <c r="E31" s="15"/>
      <c r="F31" s="15"/>
      <c r="G31" s="73"/>
      <c r="H31" s="73"/>
      <c r="I31" s="15"/>
      <c r="J31" s="15"/>
      <c r="K31" s="15"/>
      <c r="L31" s="15"/>
      <c r="M31" s="15"/>
      <c r="N31" s="22"/>
      <c r="O31" s="22"/>
      <c r="P31" s="22"/>
      <c r="Q31" s="22"/>
      <c r="R31" s="22"/>
      <c r="S31" s="22"/>
      <c r="T31" s="22"/>
      <c r="U31" s="22"/>
      <c r="V31" s="22"/>
      <c r="W31" s="15"/>
    </row>
    <row r="32" customFormat="false" ht="31" hidden="false" customHeight="false" outlineLevel="0" collapsed="false">
      <c r="A32" s="15"/>
      <c r="B32" s="15"/>
      <c r="C32" s="15"/>
      <c r="D32" s="15"/>
      <c r="E32" s="34" t="s">
        <v>29</v>
      </c>
      <c r="F32" s="72" t="s">
        <v>54</v>
      </c>
      <c r="G32" s="64" t="s">
        <v>7</v>
      </c>
      <c r="H32" s="64" t="s">
        <v>8</v>
      </c>
      <c r="I32" s="14" t="s">
        <v>9</v>
      </c>
      <c r="J32" s="34"/>
      <c r="K32" s="15"/>
      <c r="L32" s="15"/>
      <c r="M32" s="15"/>
      <c r="N32" s="22"/>
      <c r="O32" s="22"/>
      <c r="P32" s="22"/>
      <c r="Q32" s="22"/>
      <c r="R32" s="22"/>
      <c r="S32" s="22"/>
      <c r="T32" s="22"/>
      <c r="U32" s="22"/>
      <c r="V32" s="22"/>
      <c r="W32" s="15"/>
    </row>
    <row r="33" customFormat="false" ht="15" hidden="false" customHeight="false" outlineLevel="0" collapsed="false">
      <c r="A33" s="15"/>
      <c r="B33" s="15"/>
      <c r="C33" s="15"/>
      <c r="D33" s="15"/>
      <c r="E33" s="15" t="s">
        <v>31</v>
      </c>
      <c r="F33" s="5"/>
      <c r="G33" s="75" t="n">
        <v>1</v>
      </c>
      <c r="H33" s="76" t="n">
        <f aca="false">F33*G33</f>
        <v>0</v>
      </c>
      <c r="I33" s="9"/>
      <c r="J33" s="21" t="n">
        <f aca="false">H33+I33</f>
        <v>0</v>
      </c>
      <c r="K33" s="15"/>
      <c r="L33" s="15"/>
      <c r="M33" s="15"/>
      <c r="N33" s="22"/>
      <c r="O33" s="22"/>
      <c r="P33" s="22"/>
      <c r="Q33" s="22"/>
      <c r="R33" s="22"/>
      <c r="S33" s="22"/>
      <c r="T33" s="22"/>
      <c r="U33" s="22"/>
      <c r="V33" s="22"/>
      <c r="W33" s="15"/>
    </row>
    <row r="34" customFormat="false" ht="15" hidden="false" customHeight="false" outlineLevel="0" collapsed="false">
      <c r="A34" s="15"/>
      <c r="B34" s="15"/>
      <c r="C34" s="15"/>
      <c r="D34" s="15"/>
      <c r="E34" s="15" t="s">
        <v>32</v>
      </c>
      <c r="F34" s="5"/>
      <c r="G34" s="77" t="n">
        <v>3</v>
      </c>
      <c r="H34" s="76" t="n">
        <f aca="false">F34*G34</f>
        <v>0</v>
      </c>
      <c r="I34" s="9"/>
      <c r="J34" s="21" t="n">
        <f aca="false">H34+I34</f>
        <v>0</v>
      </c>
      <c r="K34" s="15"/>
      <c r="L34" s="15"/>
      <c r="M34" s="15"/>
      <c r="N34" s="22" t="str">
        <f aca="false">IF(Besoin!B28="","",Besoin!B28)</f>
        <v>AP</v>
      </c>
      <c r="O34" s="22" t="str">
        <f aca="false">IF(Besoin!C28="","",Besoin!C28)</f>
        <v/>
      </c>
      <c r="P34" s="22" t="n">
        <f aca="false">IF(Besoin!D28="","",Besoin!D28)</f>
        <v>-0</v>
      </c>
      <c r="Q34" s="22" t="n">
        <f aca="false">IF(Besoin!E28="","",Besoin!E28)</f>
        <v>-0</v>
      </c>
      <c r="R34" s="22" t="n">
        <f aca="false">IF(Besoin!F28="","",Besoin!F28)</f>
        <v>-0</v>
      </c>
      <c r="S34" s="22" t="str">
        <f aca="false">IF(Besoin!G28="","",Besoin!G28)</f>
        <v/>
      </c>
      <c r="T34" s="22" t="str">
        <f aca="false">IF(Besoin!H28="","",Besoin!H28)</f>
        <v/>
      </c>
      <c r="U34" s="22" t="str">
        <f aca="false">IF(Besoin!I28="","",Besoin!I28)</f>
        <v/>
      </c>
      <c r="V34" s="22" t="str">
        <f aca="false">IF(Besoin!J28="","",Besoin!J28)</f>
        <v/>
      </c>
      <c r="W34" s="15"/>
    </row>
    <row r="35" customFormat="false" ht="15" hidden="false" customHeight="false" outlineLevel="0" collapsed="false">
      <c r="A35" s="15"/>
      <c r="B35" s="15"/>
      <c r="C35" s="15"/>
      <c r="D35" s="15"/>
      <c r="E35" s="15" t="s">
        <v>34</v>
      </c>
      <c r="F35" s="5"/>
      <c r="G35" s="77" t="n">
        <v>3</v>
      </c>
      <c r="H35" s="76" t="n">
        <f aca="false">F35*G35</f>
        <v>0</v>
      </c>
      <c r="I35" s="9"/>
      <c r="J35" s="21" t="n">
        <f aca="false">H35+I35</f>
        <v>0</v>
      </c>
      <c r="K35" s="15"/>
      <c r="L35" s="15"/>
      <c r="M35" s="15"/>
      <c r="N35" s="22" t="str">
        <f aca="false">IF(Besoin!B29="","",Besoin!B29)</f>
        <v>Droit</v>
      </c>
      <c r="O35" s="22" t="str">
        <f aca="false">IF(Besoin!C29="","",Besoin!C29)</f>
        <v/>
      </c>
      <c r="P35" s="22" t="str">
        <f aca="false">IF(Besoin!D29="","",Besoin!D29)</f>
        <v/>
      </c>
      <c r="Q35" s="22" t="str">
        <f aca="false">IF(Besoin!E29="","",Besoin!E29)</f>
        <v/>
      </c>
      <c r="R35" s="22" t="n">
        <f aca="false">IF(Besoin!F29="","",Besoin!F29)</f>
        <v>-0</v>
      </c>
      <c r="S35" s="22" t="str">
        <f aca="false">IF(Besoin!G29="","",Besoin!G29)</f>
        <v/>
      </c>
      <c r="T35" s="22" t="str">
        <f aca="false">IF(Besoin!H29="","",Besoin!H29)</f>
        <v/>
      </c>
      <c r="U35" s="22" t="str">
        <f aca="false">IF(Besoin!I29="","",Besoin!I29)</f>
        <v/>
      </c>
      <c r="V35" s="22" t="str">
        <f aca="false">IF(Besoin!J29="","",Besoin!J29)</f>
        <v/>
      </c>
      <c r="W35" s="15"/>
    </row>
    <row r="36" customFormat="false" ht="15" hidden="false" customHeight="false" outlineLevel="0" collapsed="false">
      <c r="A36" s="15"/>
      <c r="B36" s="15"/>
      <c r="C36" s="15"/>
      <c r="D36" s="15"/>
      <c r="E36" s="15" t="s">
        <v>33</v>
      </c>
      <c r="F36" s="5"/>
      <c r="G36" s="77" t="n">
        <v>3</v>
      </c>
      <c r="H36" s="76" t="n">
        <f aca="false">F36*G36</f>
        <v>0</v>
      </c>
      <c r="I36" s="9"/>
      <c r="J36" s="21" t="n">
        <f aca="false">H36+I36</f>
        <v>0</v>
      </c>
      <c r="K36" s="15"/>
      <c r="L36" s="15"/>
      <c r="M36" s="15"/>
      <c r="N36" s="22" t="str">
        <f aca="false">IF(Besoin!B30="","",Besoin!B30)</f>
        <v>Disciplines supplémentaires</v>
      </c>
      <c r="O36" s="22" t="str">
        <f aca="false">IF(Besoin!C30="","",Besoin!C30)</f>
        <v/>
      </c>
      <c r="P36" s="22" t="str">
        <f aca="false">IF(Besoin!D30="","",Besoin!D30)</f>
        <v/>
      </c>
      <c r="Q36" s="22" t="str">
        <f aca="false">IF(Besoin!E30="","",Besoin!E30)</f>
        <v/>
      </c>
      <c r="R36" s="22" t="str">
        <f aca="false">IF(Besoin!F30="","",Besoin!F30)</f>
        <v/>
      </c>
      <c r="S36" s="22" t="str">
        <f aca="false">IF(Besoin!G30="","",Besoin!G30)</f>
        <v/>
      </c>
      <c r="T36" s="22" t="n">
        <f aca="false">IF(Besoin!H30="","",Besoin!H30)</f>
        <v>0</v>
      </c>
      <c r="U36" s="22" t="str">
        <f aca="false">IF(Besoin!I30="","",Besoin!I30)</f>
        <v/>
      </c>
      <c r="V36" s="22" t="n">
        <f aca="false">IF(Besoin!J30="","",Besoin!J30)</f>
        <v>0</v>
      </c>
      <c r="W36" s="15"/>
    </row>
    <row r="37" customFormat="false" ht="15" hidden="false" customHeight="false" outlineLevel="0" collapsed="false">
      <c r="A37" s="15"/>
      <c r="B37" s="15"/>
      <c r="C37" s="15"/>
      <c r="D37" s="15"/>
      <c r="E37" s="15" t="s">
        <v>23</v>
      </c>
      <c r="F37" s="5"/>
      <c r="G37" s="77" t="n">
        <v>3</v>
      </c>
      <c r="H37" s="76" t="n">
        <f aca="false">F37*G37</f>
        <v>0</v>
      </c>
      <c r="I37" s="9"/>
      <c r="J37" s="21" t="n">
        <f aca="false">H37+I37</f>
        <v>0</v>
      </c>
      <c r="K37" s="15"/>
      <c r="L37" s="15"/>
      <c r="M37" s="15"/>
      <c r="N37" s="22" t="str">
        <f aca="false">IF(Besoin!B31="","",Besoin!B31)</f>
        <v>Autres options à répartir</v>
      </c>
      <c r="O37" s="22" t="str">
        <f aca="false">IF(Besoin!C31="","",Besoin!C31)</f>
        <v/>
      </c>
      <c r="P37" s="22" t="n">
        <f aca="false">IF(Besoin!D31="","",Besoin!D31)</f>
        <v>0</v>
      </c>
      <c r="Q37" s="22" t="n">
        <f aca="false">IF(Besoin!E31="","",Besoin!E31)</f>
        <v>-0</v>
      </c>
      <c r="R37" s="22" t="n">
        <f aca="false">IF(Besoin!F31="","",Besoin!F31)</f>
        <v>-0</v>
      </c>
      <c r="S37" s="22" t="str">
        <f aca="false">IF(Besoin!G31="","",Besoin!G31)</f>
        <v/>
      </c>
      <c r="T37" s="22" t="n">
        <f aca="false">IF(Besoin!H31="","",Besoin!H31)</f>
        <v>0</v>
      </c>
      <c r="U37" s="22" t="str">
        <f aca="false">IF(Besoin!I31="","",Besoin!I31)</f>
        <v/>
      </c>
      <c r="V37" s="22" t="str">
        <f aca="false">IF(Besoin!J31="","",Besoin!J31)</f>
        <v/>
      </c>
      <c r="W37" s="15"/>
    </row>
    <row r="38" customFormat="false" ht="15" hidden="false" customHeight="false" outlineLevel="0" collapsed="false">
      <c r="A38" s="15"/>
      <c r="B38" s="15"/>
      <c r="C38" s="15"/>
      <c r="D38" s="15"/>
      <c r="E38" s="15" t="s">
        <v>67</v>
      </c>
      <c r="F38" s="5"/>
      <c r="G38" s="77" t="n">
        <v>3</v>
      </c>
      <c r="H38" s="76" t="n">
        <f aca="false">F38*G38</f>
        <v>0</v>
      </c>
      <c r="I38" s="9"/>
      <c r="J38" s="21" t="n">
        <f aca="false">H38+I38</f>
        <v>0</v>
      </c>
      <c r="K38" s="15"/>
      <c r="L38" s="15"/>
      <c r="M38" s="15"/>
      <c r="N38" s="22" t="str">
        <f aca="false">IF(Besoin!B32="","",Besoin!B32)</f>
        <v/>
      </c>
      <c r="O38" s="22" t="str">
        <f aca="false">IF(Besoin!C32="","",Besoin!C32)</f>
        <v/>
      </c>
      <c r="P38" s="22" t="str">
        <f aca="false">IF(Besoin!D32="","",Besoin!D32)</f>
        <v/>
      </c>
      <c r="Q38" s="22" t="str">
        <f aca="false">IF(Besoin!E32="","",Besoin!E32)</f>
        <v/>
      </c>
      <c r="R38" s="22" t="str">
        <f aca="false">IF(Besoin!F32="","",Besoin!F32)</f>
        <v/>
      </c>
      <c r="S38" s="22" t="str">
        <f aca="false">IF(Besoin!G32="","",Besoin!G32)</f>
        <v/>
      </c>
      <c r="T38" s="22" t="str">
        <f aca="false">IF(Besoin!H32="","",Besoin!H32)</f>
        <v/>
      </c>
      <c r="U38" s="22" t="str">
        <f aca="false">IF(Besoin!I32="","",Besoin!I32)</f>
        <v/>
      </c>
      <c r="V38" s="22" t="str">
        <f aca="false">IF(Besoin!J32="","",Besoin!J32)</f>
        <v/>
      </c>
      <c r="W38" s="15"/>
    </row>
    <row r="39" customFormat="false" ht="15" hidden="false" customHeight="false" outlineLevel="0" collapsed="false">
      <c r="A39" s="15"/>
      <c r="B39" s="15"/>
      <c r="C39" s="15"/>
      <c r="D39" s="15"/>
      <c r="E39" s="15" t="s">
        <v>68</v>
      </c>
      <c r="F39" s="5"/>
      <c r="G39" s="77" t="n">
        <v>3</v>
      </c>
      <c r="H39" s="76" t="n">
        <f aca="false">F39*G39</f>
        <v>0</v>
      </c>
      <c r="I39" s="9"/>
      <c r="J39" s="21" t="n">
        <f aca="false">H39+I39</f>
        <v>0</v>
      </c>
      <c r="K39" s="15"/>
      <c r="L39" s="15"/>
      <c r="M39" s="15"/>
      <c r="N39" s="22" t="str">
        <f aca="false">IF(Besoin!B33="","",Besoin!B33)</f>
        <v/>
      </c>
      <c r="O39" s="22" t="str">
        <f aca="false">IF(Besoin!C33="","",Besoin!C33)</f>
        <v/>
      </c>
      <c r="P39" s="22" t="str">
        <f aca="false">IF(Besoin!D33="","",Besoin!D33)</f>
        <v/>
      </c>
      <c r="Q39" s="22" t="str">
        <f aca="false">IF(Besoin!E33="","",Besoin!E33)</f>
        <v/>
      </c>
      <c r="R39" s="22" t="str">
        <f aca="false">IF(Besoin!F33="","",Besoin!F33)</f>
        <v/>
      </c>
      <c r="S39" s="22" t="str">
        <f aca="false">IF(Besoin!G33="","",Besoin!G33)</f>
        <v/>
      </c>
      <c r="T39" s="22" t="str">
        <f aca="false">IF(Besoin!H33="","",Besoin!H33)</f>
        <v/>
      </c>
      <c r="U39" s="22" t="str">
        <f aca="false">IF(Besoin!I33="","",Besoin!I33)</f>
        <v/>
      </c>
      <c r="V39" s="22" t="str">
        <f aca="false">IF(Besoin!J33="","",Besoin!J33)</f>
        <v/>
      </c>
      <c r="W39" s="15"/>
    </row>
    <row r="40" customFormat="false" ht="15" hidden="false" customHeight="false" outlineLevel="0" collapsed="false">
      <c r="A40" s="15"/>
      <c r="B40" s="15"/>
      <c r="C40" s="15"/>
      <c r="D40" s="15"/>
      <c r="E40" s="15" t="s">
        <v>69</v>
      </c>
      <c r="F40" s="5"/>
      <c r="G40" s="77" t="n">
        <v>3</v>
      </c>
      <c r="H40" s="76" t="n">
        <f aca="false">F40*G40</f>
        <v>0</v>
      </c>
      <c r="I40" s="9"/>
      <c r="J40" s="21" t="n">
        <f aca="false">H40+I40</f>
        <v>0</v>
      </c>
      <c r="K40" s="15"/>
      <c r="L40" s="15"/>
      <c r="M40" s="15"/>
      <c r="N40" s="22" t="str">
        <f aca="false">IF(Besoin!B34="","",Besoin!B34)</f>
        <v>Pondération</v>
      </c>
      <c r="O40" s="22" t="str">
        <f aca="false">IF(Besoin!C34="","",Besoin!C34)</f>
        <v/>
      </c>
      <c r="P40" s="22" t="str">
        <f aca="false">IF(Besoin!D34="","",Besoin!D34)</f>
        <v/>
      </c>
      <c r="Q40" s="22" t="str">
        <f aca="false">IF(Besoin!E34="","",Besoin!E34)</f>
        <v/>
      </c>
      <c r="R40" s="22" t="str">
        <f aca="false">IF(Besoin!F34="","",Besoin!F34)</f>
        <v/>
      </c>
      <c r="S40" s="22" t="n">
        <f aca="false">IF(Besoin!G34="","",Besoin!G34)</f>
        <v>-0</v>
      </c>
      <c r="T40" s="22" t="n">
        <f aca="false">IF(Besoin!H34="","",Besoin!H34)</f>
        <v>0</v>
      </c>
      <c r="U40" s="22" t="str">
        <f aca="false">IF(Besoin!I34="","",Besoin!I34)</f>
        <v/>
      </c>
      <c r="V40" s="22" t="str">
        <f aca="false">IF(Besoin!J34="","",Besoin!J34)</f>
        <v/>
      </c>
      <c r="W40" s="15"/>
    </row>
    <row r="41" customFormat="false" ht="15" hidden="false" customHeight="false" outlineLevel="0" collapsed="false">
      <c r="A41" s="15"/>
      <c r="B41" s="15"/>
      <c r="C41" s="15"/>
      <c r="D41" s="15"/>
      <c r="E41" s="23" t="s">
        <v>62</v>
      </c>
      <c r="F41" s="5"/>
      <c r="G41" s="77" t="n">
        <v>3</v>
      </c>
      <c r="H41" s="76" t="n">
        <f aca="false">F41*G41</f>
        <v>0</v>
      </c>
      <c r="I41" s="9"/>
      <c r="J41" s="21" t="n">
        <f aca="false">H41+I41</f>
        <v>0</v>
      </c>
      <c r="K41" s="15"/>
      <c r="L41" s="15"/>
      <c r="M41" s="15"/>
      <c r="N41" s="22" t="str">
        <f aca="false">IF(Besoin!B35="","",Besoin!B35)</f>
        <v/>
      </c>
      <c r="O41" s="22" t="str">
        <f aca="false">IF(Besoin!C35="","",Besoin!C35)</f>
        <v/>
      </c>
      <c r="P41" s="22" t="str">
        <f aca="false">IF(Besoin!D35="","",Besoin!D35)</f>
        <v/>
      </c>
      <c r="Q41" s="22" t="str">
        <f aca="false">IF(Besoin!E35="","",Besoin!E35)</f>
        <v/>
      </c>
      <c r="R41" s="22" t="str">
        <f aca="false">IF(Besoin!F35="","",Besoin!F35)</f>
        <v/>
      </c>
      <c r="S41" s="22" t="str">
        <f aca="false">IF(Besoin!G35="","",Besoin!G35)</f>
        <v/>
      </c>
      <c r="T41" s="22" t="str">
        <f aca="false">IF(Besoin!H35="","",Besoin!H35)</f>
        <v/>
      </c>
      <c r="U41" s="22" t="str">
        <f aca="false">IF(Besoin!I35="","",Besoin!I35)</f>
        <v/>
      </c>
      <c r="V41" s="22" t="str">
        <f aca="false">IF(Besoin!J35="","",Besoin!J35)</f>
        <v/>
      </c>
      <c r="W41" s="15"/>
    </row>
    <row r="42" customFormat="false" ht="15" hidden="false" customHeight="false" outlineLevel="0" collapsed="false">
      <c r="A42" s="15"/>
      <c r="B42" s="15"/>
      <c r="C42" s="15"/>
      <c r="D42" s="15"/>
      <c r="E42" s="23" t="s">
        <v>62</v>
      </c>
      <c r="F42" s="5"/>
      <c r="G42" s="77" t="n">
        <v>3</v>
      </c>
      <c r="H42" s="76" t="n">
        <f aca="false">F42*G42</f>
        <v>0</v>
      </c>
      <c r="I42" s="9"/>
      <c r="J42" s="21" t="n">
        <f aca="false">H42+I42</f>
        <v>0</v>
      </c>
      <c r="K42" s="15"/>
      <c r="L42" s="15"/>
      <c r="M42" s="15"/>
      <c r="N42" s="22" t="str">
        <f aca="false">IF(Besoin!B36="","",Besoin!B36)</f>
        <v/>
      </c>
      <c r="O42" s="22" t="str">
        <f aca="false">IF(Besoin!C36="","",Besoin!C36)</f>
        <v>Reste à répartir</v>
      </c>
      <c r="P42" s="22" t="n">
        <f aca="false">IF(Besoin!D36="","",Besoin!D36)</f>
        <v>0</v>
      </c>
      <c r="Q42" s="22" t="n">
        <f aca="false">IF(Besoin!E36="","",Besoin!E36)</f>
        <v>0</v>
      </c>
      <c r="R42" s="22" t="n">
        <f aca="false">IF(Besoin!F36="","",Besoin!F36)</f>
        <v>0</v>
      </c>
      <c r="S42" s="22" t="n">
        <f aca="false">IF(Besoin!G36="","",Besoin!G36)</f>
        <v>0</v>
      </c>
      <c r="T42" s="22" t="n">
        <f aca="false">IF(Besoin!H36="","",Besoin!H36)</f>
        <v>-0</v>
      </c>
      <c r="U42" s="22" t="str">
        <f aca="false">IF(Besoin!I36="","",Besoin!I36)</f>
        <v/>
      </c>
      <c r="V42" s="22" t="str">
        <f aca="false">IF(Besoin!J36="","",Besoin!J36)</f>
        <v/>
      </c>
      <c r="W42" s="15"/>
    </row>
    <row r="43" customFormat="false" ht="15" hidden="false" customHeight="false" outlineLevel="0" collapsed="false">
      <c r="A43" s="15"/>
      <c r="B43" s="15"/>
      <c r="C43" s="15"/>
      <c r="D43" s="15"/>
      <c r="E43" s="23" t="s">
        <v>62</v>
      </c>
      <c r="F43" s="5"/>
      <c r="G43" s="77" t="n">
        <v>3</v>
      </c>
      <c r="H43" s="76" t="n">
        <f aca="false">F43*G43</f>
        <v>0</v>
      </c>
      <c r="I43" s="9"/>
      <c r="J43" s="21" t="n">
        <f aca="false">H43+I43</f>
        <v>0</v>
      </c>
      <c r="K43" s="15"/>
      <c r="L43" s="15"/>
      <c r="M43" s="15"/>
      <c r="N43" s="22" t="str">
        <f aca="false">IF(Besoin!B37="","",Besoin!B37)</f>
        <v/>
      </c>
      <c r="O43" s="22" t="str">
        <f aca="false">IF(Besoin!C37="","",Besoin!C37)</f>
        <v/>
      </c>
      <c r="P43" s="22" t="str">
        <f aca="false">IF(Besoin!D37="","",Besoin!D37)</f>
        <v/>
      </c>
      <c r="Q43" s="22" t="str">
        <f aca="false">IF(Besoin!E37="","",Besoin!E37)</f>
        <v/>
      </c>
      <c r="R43" s="22" t="str">
        <f aca="false">IF(Besoin!F37="","",Besoin!F37)</f>
        <v/>
      </c>
      <c r="S43" s="22" t="str">
        <f aca="false">IF(Besoin!G37="","",Besoin!G37)</f>
        <v/>
      </c>
      <c r="T43" s="22" t="str">
        <f aca="false">IF(Besoin!H37="","",Besoin!H37)</f>
        <v/>
      </c>
      <c r="U43" s="22" t="str">
        <f aca="false">IF(Besoin!I37="","",Besoin!I37)</f>
        <v/>
      </c>
      <c r="V43" s="22" t="str">
        <f aca="false">IF(Besoin!J37="","",Besoin!J37)</f>
        <v/>
      </c>
      <c r="W43" s="15"/>
    </row>
    <row r="44" customFormat="false" ht="15" hidden="false" customHeight="false" outlineLevel="0" collapsed="false">
      <c r="A44" s="15"/>
      <c r="B44" s="15"/>
      <c r="C44" s="15"/>
      <c r="D44" s="15"/>
      <c r="E44" s="39" t="s">
        <v>52</v>
      </c>
      <c r="F44" s="15"/>
      <c r="G44" s="15"/>
      <c r="H44" s="78" t="n">
        <f aca="false">SUM(H33:H43)</f>
        <v>0</v>
      </c>
      <c r="I44" s="78" t="n">
        <f aca="false">SUM(I33:I43)</f>
        <v>0</v>
      </c>
      <c r="J44" s="78" t="n">
        <f aca="false">SUM(J33:J43)</f>
        <v>0</v>
      </c>
      <c r="K44" s="15"/>
      <c r="L44" s="15"/>
      <c r="M44" s="15"/>
      <c r="N44" s="22" t="str">
        <f aca="false">IF(Besoin!B38="","",Besoin!B38)</f>
        <v/>
      </c>
      <c r="O44" s="22" t="str">
        <f aca="false">IF(Besoin!C38="","",Besoin!C38)</f>
        <v/>
      </c>
      <c r="P44" s="22" t="str">
        <f aca="false">IF(Besoin!D38="","",Besoin!D38)</f>
        <v/>
      </c>
      <c r="Q44" s="22" t="str">
        <f aca="false">IF(Besoin!E38="","",Besoin!E38)</f>
        <v/>
      </c>
      <c r="R44" s="22" t="str">
        <f aca="false">IF(Besoin!F38="","",Besoin!F38)</f>
        <v/>
      </c>
      <c r="S44" s="22" t="str">
        <f aca="false">IF(Besoin!G38="","",Besoin!G38)</f>
        <v/>
      </c>
      <c r="T44" s="49" t="n">
        <f aca="false">IF(Besoin!H38="","",Besoin!H38)</f>
        <v>0</v>
      </c>
      <c r="U44" s="50" t="n">
        <f aca="false">IF(Besoin!I38="","",Besoin!I38)</f>
        <v>0</v>
      </c>
      <c r="V44" s="22" t="str">
        <f aca="false">IF(Besoin!J38="","",Besoin!J38)</f>
        <v/>
      </c>
      <c r="W44" s="15"/>
    </row>
    <row r="45" customFormat="false" ht="15" hidden="false" customHeight="false" outlineLevel="0" collapsed="false">
      <c r="A45" s="15"/>
      <c r="B45" s="15"/>
      <c r="C45" s="15"/>
      <c r="D45" s="15"/>
      <c r="E45" s="15"/>
      <c r="F45" s="15"/>
      <c r="G45" s="15"/>
      <c r="H45" s="30"/>
      <c r="I45" s="15"/>
      <c r="J45" s="15"/>
      <c r="K45" s="15"/>
      <c r="L45" s="15"/>
      <c r="M45" s="15"/>
      <c r="N45" s="22" t="str">
        <f aca="false">IF(Besoin!B39="","",Besoin!B39)</f>
        <v/>
      </c>
      <c r="O45" s="22" t="str">
        <f aca="false">IF(Besoin!C39="","",Besoin!C39)</f>
        <v/>
      </c>
      <c r="P45" s="22" t="str">
        <f aca="false">IF(Besoin!D39="","",Besoin!D39)</f>
        <v/>
      </c>
      <c r="Q45" s="22" t="str">
        <f aca="false">IF(Besoin!E39="","",Besoin!E39)</f>
        <v/>
      </c>
      <c r="R45" s="22" t="str">
        <f aca="false">IF(Besoin!F39="","",Besoin!F39)</f>
        <v/>
      </c>
      <c r="S45" s="22" t="str">
        <f aca="false">IF(Besoin!G39="","",Besoin!G39)</f>
        <v/>
      </c>
      <c r="T45" s="51" t="str">
        <f aca="false">IF(Besoin!H39="","",Besoin!H39)</f>
        <v>Besoins</v>
      </c>
      <c r="U45" s="52" t="str">
        <f aca="false">IF(Besoin!I39="","",Besoin!I39)</f>
        <v>Apports</v>
      </c>
      <c r="V45" s="22" t="str">
        <f aca="false">IF(Besoin!J39="","",Besoin!J39)</f>
        <v/>
      </c>
      <c r="W45" s="15"/>
    </row>
    <row r="46" customFormat="false" ht="15" hidden="false" customHeight="false" outlineLevel="0" collapsed="false">
      <c r="A46" s="15"/>
      <c r="B46" s="15"/>
      <c r="C46" s="15"/>
      <c r="D46" s="15"/>
      <c r="E46" s="39"/>
      <c r="F46" s="15"/>
      <c r="G46" s="15"/>
      <c r="H46" s="79"/>
      <c r="I46" s="80" t="n">
        <f aca="false">I15+I29+I44</f>
        <v>0</v>
      </c>
      <c r="J46" s="81" t="n">
        <f aca="false">J15+J29+J44</f>
        <v>0</v>
      </c>
      <c r="K46" s="15"/>
      <c r="L46" s="15"/>
      <c r="M46" s="15"/>
      <c r="N46" s="22" t="str">
        <f aca="false">IF(Besoin!B40="","",Besoin!B40)</f>
        <v/>
      </c>
      <c r="O46" s="22" t="str">
        <f aca="false">IF(Besoin!C40="","",Besoin!C40)</f>
        <v/>
      </c>
      <c r="P46" s="22" t="str">
        <f aca="false">IF(Besoin!D40="","",Besoin!D40)</f>
        <v/>
      </c>
      <c r="Q46" s="22" t="str">
        <f aca="false">IF(Besoin!E40="","",Besoin!E40)</f>
        <v/>
      </c>
      <c r="R46" s="22" t="str">
        <f aca="false">IF(Besoin!F40="","",Besoin!F40)</f>
        <v/>
      </c>
      <c r="S46" s="22" t="str">
        <f aca="false">IF(Besoin!G40="","",Besoin!G40)</f>
        <v/>
      </c>
      <c r="T46" s="22" t="str">
        <f aca="false">IF(Besoin!H40="","",Besoin!H40)</f>
        <v/>
      </c>
      <c r="U46" s="22" t="str">
        <f aca="false">IF(Besoin!I40="","",Besoin!I40)</f>
        <v/>
      </c>
      <c r="V46" s="22" t="str">
        <f aca="false">IF(Besoin!J40="","",Besoin!J40)</f>
        <v/>
      </c>
      <c r="W46" s="15"/>
    </row>
    <row r="47" customFormat="false" ht="15" hidden="false" customHeight="false" outlineLevel="0" collapsed="false">
      <c r="A47" s="15"/>
      <c r="B47" s="15"/>
      <c r="C47" s="15"/>
      <c r="D47" s="15"/>
      <c r="E47" s="15"/>
      <c r="F47" s="15"/>
      <c r="G47" s="15"/>
      <c r="H47" s="39" t="s">
        <v>36</v>
      </c>
      <c r="I47" s="86" t="e">
        <f aca="false">J46/$B$3</f>
        <v>#DIV/0!</v>
      </c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9"/>
      <c r="W47" s="15"/>
    </row>
    <row r="48" customFormat="false" ht="15" hidden="false" customHeight="false" outlineLevel="0" collapsed="false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9"/>
      <c r="W48" s="15"/>
    </row>
    <row r="49" customFormat="false" ht="15" hidden="false" customHeight="false" outlineLevel="0" collapsed="false">
      <c r="A49" s="15"/>
      <c r="B49" s="15"/>
      <c r="C49" s="15"/>
      <c r="D49" s="15"/>
      <c r="E49" s="15"/>
      <c r="F49" s="32"/>
      <c r="G49" s="34"/>
      <c r="H49" s="34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9"/>
      <c r="W49" s="15"/>
    </row>
    <row r="50" customFormat="false" ht="15" hidden="false" customHeight="false" outlineLevel="0" collapsed="false">
      <c r="A50" s="15"/>
      <c r="B50" s="15"/>
      <c r="C50" s="15"/>
      <c r="D50" s="15"/>
      <c r="E50" s="41" t="s">
        <v>37</v>
      </c>
      <c r="F50" s="82" t="s">
        <v>6</v>
      </c>
      <c r="G50" s="82" t="s">
        <v>30</v>
      </c>
      <c r="H50" s="83" t="s">
        <v>8</v>
      </c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9"/>
      <c r="W50" s="15"/>
    </row>
    <row r="51" customFormat="false" ht="15" hidden="false" customHeight="false" outlineLevel="0" collapsed="false">
      <c r="A51" s="15"/>
      <c r="B51" s="15"/>
      <c r="C51" s="15"/>
      <c r="D51" s="15"/>
      <c r="E51" s="47" t="s">
        <v>38</v>
      </c>
      <c r="F51" s="5"/>
      <c r="G51" s="5"/>
      <c r="H51" s="48" t="n">
        <f aca="false">F51*G51</f>
        <v>0</v>
      </c>
      <c r="I51" s="19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9"/>
      <c r="W51" s="15"/>
    </row>
    <row r="52" customFormat="false" ht="15" hidden="false" customHeight="false" outlineLevel="0" collapsed="false">
      <c r="A52" s="15"/>
      <c r="B52" s="15"/>
      <c r="C52" s="15"/>
      <c r="D52" s="15"/>
      <c r="E52" s="47" t="s">
        <v>39</v>
      </c>
      <c r="F52" s="5"/>
      <c r="G52" s="5"/>
      <c r="H52" s="48" t="n">
        <f aca="false">F52*G52</f>
        <v>0</v>
      </c>
      <c r="I52" s="19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9"/>
      <c r="W52" s="15"/>
    </row>
    <row r="53" customFormat="false" ht="15" hidden="false" customHeight="false" outlineLevel="0" collapsed="false">
      <c r="A53" s="15"/>
      <c r="B53" s="15"/>
      <c r="C53" s="15"/>
      <c r="D53" s="15"/>
      <c r="E53" s="47" t="s">
        <v>40</v>
      </c>
      <c r="F53" s="5"/>
      <c r="G53" s="5"/>
      <c r="H53" s="48" t="n">
        <f aca="false">F53*G53</f>
        <v>0</v>
      </c>
      <c r="I53" s="19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9"/>
      <c r="W53" s="15"/>
    </row>
    <row r="54" customFormat="false" ht="15" hidden="false" customHeight="false" outlineLevel="0" collapsed="false">
      <c r="A54" s="15"/>
      <c r="B54" s="15"/>
      <c r="C54" s="15"/>
      <c r="D54" s="15"/>
      <c r="E54" s="47" t="s">
        <v>41</v>
      </c>
      <c r="F54" s="5"/>
      <c r="G54" s="5"/>
      <c r="H54" s="48" t="n">
        <f aca="false">F54*G54</f>
        <v>0</v>
      </c>
      <c r="I54" s="19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9"/>
      <c r="W54" s="15"/>
    </row>
    <row r="55" customFormat="false" ht="15" hidden="false" customHeight="false" outlineLevel="0" collapsed="false">
      <c r="A55" s="15"/>
      <c r="B55" s="15"/>
      <c r="C55" s="15"/>
      <c r="D55" s="15"/>
      <c r="E55" s="47" t="s">
        <v>42</v>
      </c>
      <c r="F55" s="5"/>
      <c r="G55" s="5"/>
      <c r="H55" s="48" t="n">
        <f aca="false">F55*G55</f>
        <v>0</v>
      </c>
      <c r="I55" s="19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9"/>
      <c r="W55" s="15"/>
    </row>
    <row r="56" customFormat="false" ht="15" hidden="false" customHeight="false" outlineLevel="0" collapsed="false">
      <c r="A56" s="15"/>
      <c r="B56" s="15"/>
      <c r="C56" s="15"/>
      <c r="D56" s="15"/>
      <c r="E56" s="47" t="s">
        <v>43</v>
      </c>
      <c r="F56" s="5"/>
      <c r="G56" s="5"/>
      <c r="H56" s="48" t="n">
        <f aca="false">F56*G56</f>
        <v>0</v>
      </c>
      <c r="I56" s="19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9"/>
      <c r="W56" s="15"/>
    </row>
    <row r="57" customFormat="false" ht="15" hidden="false" customHeight="false" outlineLevel="0" collapsed="false">
      <c r="A57" s="15"/>
      <c r="B57" s="15"/>
      <c r="C57" s="15"/>
      <c r="D57" s="15"/>
      <c r="E57" s="53"/>
      <c r="F57" s="9"/>
      <c r="G57" s="5"/>
      <c r="H57" s="48" t="n">
        <f aca="false">F57*G57</f>
        <v>0</v>
      </c>
      <c r="I57" s="15"/>
      <c r="J57" s="84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9"/>
      <c r="W57" s="15"/>
    </row>
    <row r="58" customFormat="false" ht="15" hidden="false" customHeight="false" outlineLevel="0" collapsed="false">
      <c r="A58" s="15"/>
      <c r="B58" s="15"/>
      <c r="C58" s="15"/>
      <c r="D58" s="15"/>
      <c r="E58" s="87" t="s">
        <v>10</v>
      </c>
      <c r="F58" s="18" t="n">
        <f aca="false">SUM(F51:F57)</f>
        <v>0</v>
      </c>
      <c r="H58" s="48" t="n">
        <f aca="false">SUM(H51:H56)</f>
        <v>0</v>
      </c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9"/>
      <c r="W58" s="15"/>
    </row>
    <row r="59" customFormat="false" ht="15" hidden="false" customHeight="false" outlineLevel="0" collapsed="false">
      <c r="A59" s="15"/>
      <c r="B59" s="15"/>
      <c r="C59" s="15"/>
      <c r="D59" s="15"/>
      <c r="E59" s="47"/>
      <c r="G59" s="39" t="s">
        <v>63</v>
      </c>
      <c r="H59" s="48" t="n">
        <f aca="false">B3*G9</f>
        <v>0</v>
      </c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9"/>
      <c r="W59" s="15"/>
    </row>
    <row r="60" customFormat="false" ht="15" hidden="false" customHeight="false" outlineLevel="0" collapsed="false">
      <c r="A60" s="15"/>
      <c r="B60" s="15"/>
      <c r="C60" s="15"/>
      <c r="D60" s="15"/>
      <c r="E60" s="55"/>
      <c r="F60" s="34"/>
      <c r="G60" s="56" t="s">
        <v>64</v>
      </c>
      <c r="H60" s="57" t="n">
        <f aca="false">H58-H59</f>
        <v>0</v>
      </c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9"/>
      <c r="W60" s="15"/>
    </row>
  </sheetData>
  <sheetProtection sheet="true" objects="true" scenarios="true" selectLockedCells="true"/>
  <mergeCells count="1">
    <mergeCell ref="A17:A24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9"/>
  <sheetViews>
    <sheetView showFormulas="false" showGridLines="true" showRowColHeaders="true" showZeros="true" rightToLeft="false" tabSelected="true" showOutlineSymbols="true" defaultGridColor="true" view="normal" topLeftCell="A1" colorId="64" zoomScale="75" zoomScaleNormal="75" zoomScalePageLayoutView="100" workbookViewId="0">
      <selection pane="topLeft" activeCell="F8" activeCellId="0" sqref="F8"/>
    </sheetView>
  </sheetViews>
  <sheetFormatPr defaultRowHeight="15" zeroHeight="false" outlineLevelRow="0" outlineLevelCol="0"/>
  <cols>
    <col collapsed="false" customWidth="true" hidden="false" outlineLevel="0" max="1" min="1" style="0" width="10.39"/>
    <col collapsed="false" customWidth="true" hidden="false" outlineLevel="0" max="2" min="2" style="0" width="27.34"/>
    <col collapsed="false" customWidth="true" hidden="false" outlineLevel="0" max="4" min="3" style="0" width="10.39"/>
    <col collapsed="false" customWidth="true" hidden="false" outlineLevel="0" max="5" min="5" style="0" width="14.11"/>
    <col collapsed="false" customWidth="true" hidden="false" outlineLevel="0" max="6" min="6" style="0" width="13.23"/>
    <col collapsed="false" customWidth="true" hidden="false" outlineLevel="0" max="7" min="7" style="0" width="15.39"/>
    <col collapsed="false" customWidth="true" hidden="false" outlineLevel="0" max="8" min="8" style="0" width="18.41"/>
    <col collapsed="false" customWidth="true" hidden="false" outlineLevel="0" max="10" min="9" style="0" width="10.39"/>
    <col collapsed="false" customWidth="true" hidden="false" outlineLevel="0" max="11" min="11" style="0" width="30.67"/>
    <col collapsed="false" customWidth="true" hidden="false" outlineLevel="0" max="1025" min="12" style="0" width="10.39"/>
  </cols>
  <sheetData>
    <row r="1" customFormat="false" ht="15" hidden="false" customHeight="false" outlineLevel="0" collapsed="false">
      <c r="A1" s="15"/>
      <c r="B1" s="15"/>
      <c r="C1" s="15" t="n">
        <v>2020</v>
      </c>
      <c r="D1" s="15"/>
      <c r="E1" s="15"/>
      <c r="F1" s="15"/>
      <c r="G1" s="15"/>
      <c r="H1" s="15"/>
      <c r="I1" s="15"/>
      <c r="J1" s="15"/>
      <c r="K1" s="15"/>
    </row>
    <row r="2" customFormat="false" ht="31" hidden="false" customHeight="false" outlineLevel="0" collapsed="false">
      <c r="A2" s="15" t="n">
        <v>0</v>
      </c>
      <c r="B2" s="34"/>
      <c r="C2" s="88" t="s">
        <v>70</v>
      </c>
      <c r="D2" s="89" t="s">
        <v>71</v>
      </c>
      <c r="E2" s="89" t="s">
        <v>72</v>
      </c>
      <c r="F2" s="89" t="s">
        <v>73</v>
      </c>
      <c r="G2" s="88" t="s">
        <v>74</v>
      </c>
      <c r="H2" s="90" t="s">
        <v>75</v>
      </c>
      <c r="I2" s="91" t="s">
        <v>76</v>
      </c>
      <c r="J2" s="92" t="s">
        <v>64</v>
      </c>
      <c r="K2" s="15"/>
    </row>
    <row r="3" customFormat="false" ht="15" hidden="false" customHeight="false" outlineLevel="0" collapsed="false">
      <c r="A3" s="15" t="n">
        <f aca="false">A2+1</f>
        <v>1</v>
      </c>
      <c r="B3" s="15" t="s">
        <v>12</v>
      </c>
      <c r="C3" s="21" t="n">
        <f aca="false">Seconde!J6+Première!J8</f>
        <v>0</v>
      </c>
      <c r="D3" s="5"/>
      <c r="E3" s="5"/>
      <c r="F3" s="5"/>
      <c r="G3" s="5"/>
      <c r="H3" s="21" t="n">
        <f aca="false">C3+D3+E3+F3</f>
        <v>0</v>
      </c>
      <c r="I3" s="9"/>
      <c r="J3" s="21" t="n">
        <f aca="false">I3-H3</f>
        <v>0</v>
      </c>
      <c r="K3" s="15"/>
    </row>
    <row r="4" customFormat="false" ht="15" hidden="false" customHeight="false" outlineLevel="0" collapsed="false">
      <c r="A4" s="15" t="n">
        <f aca="false">A3+1</f>
        <v>2</v>
      </c>
      <c r="B4" s="15" t="s">
        <v>77</v>
      </c>
      <c r="C4" s="21" t="n">
        <f aca="false">Terminale!J8</f>
        <v>0</v>
      </c>
      <c r="D4" s="93"/>
      <c r="E4" s="5"/>
      <c r="F4" s="5"/>
      <c r="G4" s="5"/>
      <c r="H4" s="21" t="n">
        <f aca="false">C4+D4+E4+F4</f>
        <v>0</v>
      </c>
      <c r="I4" s="9"/>
      <c r="J4" s="21" t="n">
        <f aca="false">I4-H4</f>
        <v>0</v>
      </c>
      <c r="K4" s="15"/>
    </row>
    <row r="5" customFormat="false" ht="15" hidden="false" customHeight="false" outlineLevel="0" collapsed="false">
      <c r="A5" s="15" t="n">
        <f aca="false">A4+1</f>
        <v>3</v>
      </c>
      <c r="B5" s="15" t="s">
        <v>56</v>
      </c>
      <c r="C5" s="40"/>
      <c r="D5" s="40"/>
      <c r="E5" s="94" t="n">
        <f aca="false">-Première!J20</f>
        <v>-0</v>
      </c>
      <c r="F5" s="95" t="n">
        <f aca="false">Terminale!J20</f>
        <v>0</v>
      </c>
      <c r="G5" s="15"/>
      <c r="H5" s="15"/>
      <c r="I5" s="15"/>
      <c r="J5" s="40"/>
      <c r="K5" s="15"/>
    </row>
    <row r="6" customFormat="false" ht="15" hidden="false" customHeight="false" outlineLevel="0" collapsed="false">
      <c r="A6" s="15" t="n">
        <f aca="false">A5+1</f>
        <v>4</v>
      </c>
      <c r="B6" s="15" t="s">
        <v>78</v>
      </c>
      <c r="C6" s="21" t="n">
        <f aca="false">Seconde!J23+Première!J22+Première!J34+Terminale!J22+Terminale!J34</f>
        <v>0</v>
      </c>
      <c r="D6" s="40"/>
      <c r="E6" s="15"/>
      <c r="F6" s="15"/>
      <c r="G6" s="15"/>
      <c r="H6" s="21" t="n">
        <f aca="false">C6+D6+E6+F6</f>
        <v>0</v>
      </c>
      <c r="I6" s="15"/>
      <c r="J6" s="40"/>
      <c r="K6" s="15"/>
    </row>
    <row r="7" customFormat="false" ht="15" hidden="false" customHeight="false" outlineLevel="0" collapsed="false">
      <c r="A7" s="15" t="n">
        <f aca="false">A6+1</f>
        <v>5</v>
      </c>
      <c r="B7" s="15" t="s">
        <v>57</v>
      </c>
      <c r="C7" s="40"/>
      <c r="D7" s="40"/>
      <c r="E7" s="94" t="n">
        <f aca="false">-Première!J21</f>
        <v>-0</v>
      </c>
      <c r="F7" s="95" t="n">
        <f aca="false">Terminale!J21</f>
        <v>0</v>
      </c>
      <c r="G7" s="15"/>
      <c r="H7" s="15"/>
      <c r="I7" s="15"/>
      <c r="J7" s="40"/>
      <c r="K7" s="15"/>
    </row>
    <row r="8" customFormat="false" ht="15" hidden="false" customHeight="false" outlineLevel="0" collapsed="false">
      <c r="A8" s="15" t="n">
        <f aca="false">A7+1</f>
        <v>6</v>
      </c>
      <c r="B8" s="15" t="s">
        <v>79</v>
      </c>
      <c r="C8" s="21" t="n">
        <f aca="false">Seconde!H38+Seconde!H40+Première!H50+Première!H48+Terminale!H51+Terminale!H53</f>
        <v>0</v>
      </c>
      <c r="D8" s="9"/>
      <c r="E8" s="5"/>
      <c r="F8" s="5"/>
      <c r="G8" s="5"/>
      <c r="H8" s="21" t="n">
        <f aca="false">C8+D8+E8+F8</f>
        <v>0</v>
      </c>
      <c r="I8" s="9"/>
      <c r="J8" s="21" t="n">
        <f aca="false">I8-H8</f>
        <v>0</v>
      </c>
      <c r="K8" s="15"/>
    </row>
    <row r="9" customFormat="false" ht="15" hidden="false" customHeight="false" outlineLevel="0" collapsed="false">
      <c r="A9" s="15" t="n">
        <f aca="false">A8+1</f>
        <v>7</v>
      </c>
      <c r="B9" s="15" t="s">
        <v>80</v>
      </c>
      <c r="C9" s="21" t="n">
        <f aca="false">Seconde!H39+Seconde!H41+Première!H51+Première!H49+Terminale!H52+Terminale!H54</f>
        <v>0</v>
      </c>
      <c r="D9" s="93"/>
      <c r="E9" s="5"/>
      <c r="F9" s="5"/>
      <c r="G9" s="5"/>
      <c r="H9" s="21" t="n">
        <f aca="false">C9+D9+E9+F9</f>
        <v>0</v>
      </c>
      <c r="I9" s="9"/>
      <c r="J9" s="21" t="n">
        <f aca="false">I9-H9</f>
        <v>0</v>
      </c>
      <c r="K9" s="15"/>
    </row>
    <row r="10" customFormat="false" ht="15" hidden="false" customHeight="false" outlineLevel="0" collapsed="false">
      <c r="A10" s="15" t="n">
        <f aca="false">A9+1</f>
        <v>8</v>
      </c>
      <c r="B10" s="15" t="s">
        <v>42</v>
      </c>
      <c r="C10" s="21" t="n">
        <f aca="false">Seconde!H44+Première!H52+Terminale!H55</f>
        <v>0</v>
      </c>
      <c r="D10" s="93"/>
      <c r="E10" s="5"/>
      <c r="F10" s="5"/>
      <c r="G10" s="5"/>
      <c r="H10" s="21" t="n">
        <f aca="false">C10+D10+E10+F10</f>
        <v>0</v>
      </c>
      <c r="I10" s="9"/>
      <c r="J10" s="21" t="n">
        <f aca="false">I10-H10</f>
        <v>0</v>
      </c>
      <c r="K10" s="15"/>
    </row>
    <row r="11" customFormat="false" ht="15" hidden="false" customHeight="false" outlineLevel="0" collapsed="false">
      <c r="A11" s="15" t="n">
        <f aca="false">A10+1</f>
        <v>9</v>
      </c>
      <c r="B11" s="15" t="s">
        <v>43</v>
      </c>
      <c r="C11" s="21" t="n">
        <f aca="false">Seconde!H42+Première!H53+Terminale!H56</f>
        <v>0</v>
      </c>
      <c r="D11" s="93"/>
      <c r="E11" s="5"/>
      <c r="F11" s="5"/>
      <c r="G11" s="5"/>
      <c r="H11" s="21" t="n">
        <f aca="false">C11+D11+E11+F11</f>
        <v>0</v>
      </c>
      <c r="I11" s="9"/>
      <c r="J11" s="21" t="n">
        <f aca="false">I11-H11</f>
        <v>0</v>
      </c>
      <c r="K11" s="15"/>
    </row>
    <row r="12" customFormat="false" ht="15" hidden="false" customHeight="false" outlineLevel="0" collapsed="false">
      <c r="A12" s="15" t="n">
        <f aca="false">A11+1</f>
        <v>10</v>
      </c>
      <c r="B12" s="15" t="s">
        <v>81</v>
      </c>
      <c r="C12" s="40"/>
      <c r="D12" s="93"/>
      <c r="E12" s="5"/>
      <c r="F12" s="5"/>
      <c r="G12" s="5"/>
      <c r="H12" s="21" t="n">
        <f aca="false">C12+D12+E12+F12</f>
        <v>0</v>
      </c>
      <c r="I12" s="9"/>
      <c r="J12" s="21" t="n">
        <f aca="false">I12-H12</f>
        <v>0</v>
      </c>
      <c r="K12" s="15"/>
    </row>
    <row r="13" customFormat="false" ht="15" hidden="false" customHeight="false" outlineLevel="0" collapsed="false">
      <c r="A13" s="15" t="n">
        <f aca="false">A12+1</f>
        <v>11</v>
      </c>
      <c r="B13" s="15" t="s">
        <v>82</v>
      </c>
      <c r="C13" s="40"/>
      <c r="D13" s="69" t="n">
        <f aca="false">-Seconde!H44-Seconde!H45-Seconde!J24</f>
        <v>-0</v>
      </c>
      <c r="E13" s="69" t="n">
        <f aca="false">-Première!J36-Première!H54</f>
        <v>-0</v>
      </c>
      <c r="F13" s="69" t="n">
        <f aca="false">-Terminale!J36-Terminale!H56</f>
        <v>-0</v>
      </c>
      <c r="G13" s="19"/>
      <c r="H13" s="15"/>
      <c r="I13" s="15"/>
      <c r="J13" s="15"/>
      <c r="K13" s="15"/>
    </row>
    <row r="14" customFormat="false" ht="15" hidden="false" customHeight="false" outlineLevel="0" collapsed="false">
      <c r="A14" s="15" t="n">
        <f aca="false">A13+1</f>
        <v>12</v>
      </c>
      <c r="B14" s="15" t="s">
        <v>83</v>
      </c>
      <c r="C14" s="21" t="n">
        <f aca="false">Seconde!J7+Première!J10+Terminale!J10</f>
        <v>0</v>
      </c>
      <c r="D14" s="96"/>
      <c r="E14" s="5"/>
      <c r="F14" s="5"/>
      <c r="G14" s="5"/>
      <c r="H14" s="21" t="n">
        <f aca="false">C14+D14+E14+F14</f>
        <v>0</v>
      </c>
      <c r="I14" s="9"/>
      <c r="J14" s="21" t="n">
        <f aca="false">I14-H14</f>
        <v>0</v>
      </c>
      <c r="K14" s="15"/>
    </row>
    <row r="15" customFormat="false" ht="15" hidden="false" customHeight="false" outlineLevel="0" collapsed="false">
      <c r="A15" s="15" t="n">
        <f aca="false">A14+1</f>
        <v>13</v>
      </c>
      <c r="B15" s="15" t="s">
        <v>25</v>
      </c>
      <c r="C15" s="40"/>
      <c r="D15" s="69" t="n">
        <f aca="false">-Seconde!J13</f>
        <v>-0</v>
      </c>
      <c r="E15" s="69" t="n">
        <f aca="false">-Première!J13</f>
        <v>-0</v>
      </c>
      <c r="F15" s="69" t="n">
        <f aca="false">-Terminale!J13</f>
        <v>-0</v>
      </c>
      <c r="G15" s="97"/>
      <c r="H15" s="15"/>
      <c r="I15" s="15"/>
      <c r="J15" s="15"/>
      <c r="K15" s="15"/>
    </row>
    <row r="16" customFormat="false" ht="15" hidden="false" customHeight="false" outlineLevel="0" collapsed="false">
      <c r="A16" s="15" t="n">
        <f aca="false">A15+1</f>
        <v>14</v>
      </c>
      <c r="B16" s="15" t="s">
        <v>55</v>
      </c>
      <c r="C16" s="40"/>
      <c r="D16" s="97"/>
      <c r="E16" s="69" t="n">
        <f aca="false">-Première!J19</f>
        <v>-0</v>
      </c>
      <c r="F16" s="69" t="n">
        <f aca="false">-Terminale!J19</f>
        <v>-0</v>
      </c>
      <c r="G16" s="97"/>
      <c r="H16" s="15"/>
      <c r="I16" s="15"/>
      <c r="J16" s="15"/>
      <c r="K16" s="15"/>
    </row>
    <row r="17" customFormat="false" ht="15" hidden="false" customHeight="false" outlineLevel="0" collapsed="false">
      <c r="A17" s="15" t="n">
        <f aca="false">A16+1</f>
        <v>15</v>
      </c>
      <c r="B17" s="15" t="s">
        <v>31</v>
      </c>
      <c r="C17" s="40"/>
      <c r="D17" s="69" t="n">
        <f aca="false">-Seconde!J22</f>
        <v>-0</v>
      </c>
      <c r="E17" s="69" t="n">
        <f aca="false">-Première!J33</f>
        <v>-0</v>
      </c>
      <c r="F17" s="69" t="n">
        <f aca="false">-Terminale!J33</f>
        <v>-0</v>
      </c>
      <c r="G17" s="15"/>
      <c r="H17" s="15"/>
      <c r="I17" s="15"/>
      <c r="J17" s="15"/>
      <c r="K17" s="15"/>
    </row>
    <row r="18" customFormat="false" ht="15" hidden="false" customHeight="false" outlineLevel="0" collapsed="false">
      <c r="A18" s="15" t="n">
        <f aca="false">A17+1</f>
        <v>16</v>
      </c>
      <c r="B18" s="15" t="s">
        <v>26</v>
      </c>
      <c r="C18" s="21" t="n">
        <f aca="false">Seconde!J14+Première!J28+Terminale!J28</f>
        <v>0</v>
      </c>
      <c r="D18" s="93"/>
      <c r="E18" s="5"/>
      <c r="F18" s="5"/>
      <c r="G18" s="5"/>
      <c r="H18" s="21" t="n">
        <f aca="false">C18+D18+E18+F18</f>
        <v>0</v>
      </c>
      <c r="I18" s="9"/>
      <c r="J18" s="21" t="n">
        <f aca="false">I18-H18</f>
        <v>0</v>
      </c>
      <c r="K18" s="15"/>
    </row>
    <row r="19" customFormat="false" ht="15" hidden="false" customHeight="false" outlineLevel="0" collapsed="false">
      <c r="A19" s="15" t="n">
        <f aca="false">A18+1</f>
        <v>17</v>
      </c>
      <c r="B19" s="15" t="s">
        <v>23</v>
      </c>
      <c r="C19" s="21" t="n">
        <f aca="false">Seconde!J12+Première!J1+Terminale!J12+Seconde!J26+Première!J37+Terminale!J37</f>
        <v>0</v>
      </c>
      <c r="D19" s="93"/>
      <c r="E19" s="5"/>
      <c r="F19" s="5"/>
      <c r="G19" s="5"/>
      <c r="H19" s="21" t="n">
        <f aca="false">C19+D19+E19+F19</f>
        <v>0</v>
      </c>
      <c r="I19" s="9"/>
      <c r="J19" s="21" t="n">
        <f aca="false">I19-H19</f>
        <v>0</v>
      </c>
      <c r="K19" s="15"/>
    </row>
    <row r="20" customFormat="false" ht="15" hidden="false" customHeight="false" outlineLevel="0" collapsed="false">
      <c r="A20" s="15" t="n">
        <f aca="false">A19+1</f>
        <v>18</v>
      </c>
      <c r="B20" s="15" t="s">
        <v>84</v>
      </c>
      <c r="C20" s="21" t="n">
        <f aca="false">Seconde!J25+Première!J18+Première!J35+Terminale!J35+Terminale!J18</f>
        <v>0</v>
      </c>
      <c r="D20" s="93"/>
      <c r="E20" s="5"/>
      <c r="F20" s="5"/>
      <c r="G20" s="5"/>
      <c r="H20" s="21" t="n">
        <f aca="false">C20+D20+E20+F20</f>
        <v>0</v>
      </c>
      <c r="I20" s="9"/>
      <c r="J20" s="21" t="n">
        <f aca="false">I20-H20</f>
        <v>0</v>
      </c>
      <c r="K20" s="15"/>
    </row>
    <row r="21" customFormat="false" ht="15" hidden="false" customHeight="false" outlineLevel="0" collapsed="false">
      <c r="A21" s="15" t="n">
        <f aca="false">A20+1</f>
        <v>19</v>
      </c>
      <c r="B21" s="15" t="s">
        <v>18</v>
      </c>
      <c r="C21" s="21" t="n">
        <f aca="false">Seconde!J9+Première!J23+Terminale!J23+Terminale!J38+Terminale!J39</f>
        <v>0</v>
      </c>
      <c r="D21" s="96"/>
      <c r="E21" s="5"/>
      <c r="F21" s="5"/>
      <c r="G21" s="5"/>
      <c r="H21" s="21" t="n">
        <f aca="false">C21+D21+E21+F21</f>
        <v>0</v>
      </c>
      <c r="I21" s="9"/>
      <c r="J21" s="21" t="n">
        <f aca="false">I21-H21</f>
        <v>0</v>
      </c>
      <c r="K21" s="15"/>
    </row>
    <row r="22" customFormat="false" ht="15" hidden="false" customHeight="false" outlineLevel="0" collapsed="false">
      <c r="A22" s="15" t="n">
        <f aca="false">A21+1</f>
        <v>20</v>
      </c>
      <c r="B22" s="15" t="s">
        <v>27</v>
      </c>
      <c r="C22" s="40"/>
      <c r="D22" s="94" t="n">
        <f aca="false">-Seconde!J15</f>
        <v>-0</v>
      </c>
      <c r="E22" s="15"/>
      <c r="F22" s="15"/>
      <c r="G22" s="15"/>
      <c r="H22" s="15"/>
      <c r="I22" s="15"/>
      <c r="J22" s="15"/>
      <c r="K22" s="15"/>
    </row>
    <row r="23" customFormat="false" ht="15" hidden="false" customHeight="false" outlineLevel="0" collapsed="false">
      <c r="A23" s="15" t="n">
        <f aca="false">A22+1</f>
        <v>21</v>
      </c>
      <c r="B23" s="15" t="s">
        <v>61</v>
      </c>
      <c r="C23" s="40"/>
      <c r="D23" s="15"/>
      <c r="E23" s="94" t="n">
        <f aca="false">-Première!J27</f>
        <v>-0</v>
      </c>
      <c r="F23" s="95" t="n">
        <f aca="false">-Terminale!J27</f>
        <v>-0</v>
      </c>
      <c r="G23" s="15"/>
      <c r="H23" s="15"/>
      <c r="I23" s="15"/>
      <c r="J23" s="15"/>
      <c r="K23" s="15"/>
    </row>
    <row r="24" customFormat="false" ht="15" hidden="false" customHeight="false" outlineLevel="0" collapsed="false">
      <c r="A24" s="15" t="n">
        <f aca="false">A23+1</f>
        <v>22</v>
      </c>
      <c r="B24" s="15" t="s">
        <v>59</v>
      </c>
      <c r="C24" s="40"/>
      <c r="D24" s="15"/>
      <c r="E24" s="94" t="n">
        <f aca="false">-Première!J24</f>
        <v>-0</v>
      </c>
      <c r="F24" s="95" t="n">
        <f aca="false">-Terminale!J24</f>
        <v>-0</v>
      </c>
      <c r="G24" s="15"/>
      <c r="H24" s="15"/>
      <c r="I24" s="15"/>
      <c r="J24" s="15"/>
      <c r="K24" s="15"/>
    </row>
    <row r="25" customFormat="false" ht="15" hidden="false" customHeight="false" outlineLevel="0" collapsed="false">
      <c r="A25" s="15" t="n">
        <f aca="false">A24+1</f>
        <v>23</v>
      </c>
      <c r="B25" s="15" t="s">
        <v>85</v>
      </c>
      <c r="C25" s="21" t="n">
        <f aca="false">Seconde!J10+Première!J25+Terminale!J25</f>
        <v>0</v>
      </c>
      <c r="D25" s="93"/>
      <c r="E25" s="5"/>
      <c r="F25" s="5"/>
      <c r="G25" s="5"/>
      <c r="H25" s="21" t="n">
        <f aca="false">C25+D25+E25+F25</f>
        <v>0</v>
      </c>
      <c r="I25" s="9"/>
      <c r="J25" s="21" t="n">
        <f aca="false">I25-H25</f>
        <v>0</v>
      </c>
      <c r="K25" s="15"/>
    </row>
    <row r="26" customFormat="false" ht="15" hidden="false" customHeight="false" outlineLevel="0" collapsed="false">
      <c r="A26" s="15" t="n">
        <f aca="false">A25+1</f>
        <v>24</v>
      </c>
      <c r="B26" s="15" t="s">
        <v>21</v>
      </c>
      <c r="C26" s="21" t="n">
        <f aca="false">Seconde!J11+Première!J26+Terminale!J26</f>
        <v>0</v>
      </c>
      <c r="D26" s="93"/>
      <c r="E26" s="5"/>
      <c r="F26" s="5"/>
      <c r="G26" s="5"/>
      <c r="H26" s="21" t="n">
        <f aca="false">C26+D26+E26+F26</f>
        <v>0</v>
      </c>
      <c r="I26" s="9"/>
      <c r="J26" s="21" t="n">
        <f aca="false">I26-H26</f>
        <v>0</v>
      </c>
      <c r="K26" s="15"/>
    </row>
    <row r="27" customFormat="false" ht="15" hidden="false" customHeight="false" outlineLevel="0" collapsed="false">
      <c r="A27" s="15" t="n">
        <f aca="false">A26+1</f>
        <v>25</v>
      </c>
      <c r="B27" s="15" t="s">
        <v>86</v>
      </c>
      <c r="C27" s="40"/>
      <c r="D27" s="98"/>
      <c r="E27" s="94" t="n">
        <f aca="false">-Première!J11</f>
        <v>-0</v>
      </c>
      <c r="F27" s="95" t="n">
        <f aca="false">-Terminale!J11</f>
        <v>-0</v>
      </c>
      <c r="G27" s="21"/>
      <c r="H27" s="15"/>
      <c r="I27" s="15"/>
      <c r="J27" s="15"/>
      <c r="K27" s="15"/>
    </row>
    <row r="28" customFormat="false" ht="15" hidden="false" customHeight="false" outlineLevel="0" collapsed="false">
      <c r="A28" s="15" t="n">
        <f aca="false">A27+1</f>
        <v>26</v>
      </c>
      <c r="B28" s="15" t="s">
        <v>28</v>
      </c>
      <c r="C28" s="40"/>
      <c r="D28" s="94" t="n">
        <f aca="false">-Seconde!J16</f>
        <v>-0</v>
      </c>
      <c r="E28" s="94" t="n">
        <f aca="false">-Première!J14</f>
        <v>-0</v>
      </c>
      <c r="F28" s="95" t="n">
        <f aca="false">-Terminale!J14</f>
        <v>-0</v>
      </c>
      <c r="G28" s="94"/>
      <c r="H28" s="15"/>
      <c r="I28" s="15"/>
      <c r="J28" s="15"/>
      <c r="K28" s="15"/>
    </row>
    <row r="29" customFormat="false" ht="15" hidden="false" customHeight="false" outlineLevel="0" collapsed="false">
      <c r="A29" s="15" t="n">
        <f aca="false">A28+1</f>
        <v>27</v>
      </c>
      <c r="B29" s="15" t="s">
        <v>87</v>
      </c>
      <c r="C29" s="15"/>
      <c r="D29" s="21"/>
      <c r="E29" s="21"/>
      <c r="F29" s="95" t="n">
        <f aca="false">-Terminale!J40</f>
        <v>-0</v>
      </c>
      <c r="G29" s="21"/>
      <c r="H29" s="15"/>
      <c r="I29" s="15"/>
      <c r="J29" s="15"/>
      <c r="K29" s="15"/>
    </row>
    <row r="30" customFormat="false" ht="15" hidden="false" customHeight="false" outlineLevel="0" collapsed="false">
      <c r="A30" s="15" t="n">
        <f aca="false">A29+1</f>
        <v>28</v>
      </c>
      <c r="B30" s="15" t="s">
        <v>88</v>
      </c>
      <c r="C30" s="15"/>
      <c r="D30" s="9"/>
      <c r="E30" s="9"/>
      <c r="F30" s="9"/>
      <c r="G30" s="9"/>
      <c r="H30" s="21" t="n">
        <f aca="false">C30+D30+E30+F30</f>
        <v>0</v>
      </c>
      <c r="I30" s="9"/>
      <c r="J30" s="21" t="n">
        <f aca="false">I30-H30</f>
        <v>0</v>
      </c>
      <c r="K30" s="15"/>
    </row>
    <row r="31" customFormat="false" ht="15" hidden="false" customHeight="false" outlineLevel="0" collapsed="false">
      <c r="A31" s="15" t="n">
        <f aca="false">A30+1</f>
        <v>29</v>
      </c>
      <c r="B31" s="15" t="s">
        <v>89</v>
      </c>
      <c r="C31" s="15"/>
      <c r="D31" s="94" t="n">
        <f aca="false">-Seconde!J27--Seconde!J28-Seconde!J29</f>
        <v>0</v>
      </c>
      <c r="E31" s="94" t="n">
        <f aca="false">-Première!J38-Première!J39-Première!J40</f>
        <v>-0</v>
      </c>
      <c r="F31" s="95" t="n">
        <f aca="false">-Terminale!J41-Terminale!J42-Terminale!J43</f>
        <v>-0</v>
      </c>
      <c r="G31" s="21"/>
      <c r="H31" s="21" t="n">
        <f aca="false">C31+D31+E31+F31</f>
        <v>0</v>
      </c>
      <c r="I31" s="15"/>
      <c r="J31" s="15"/>
      <c r="K31" s="15"/>
    </row>
    <row r="32" customFormat="false" ht="15" hidden="false" customHeight="false" outlineLevel="0" collapsed="false">
      <c r="A32" s="15" t="n">
        <f aca="false">A31+1</f>
        <v>30</v>
      </c>
      <c r="B32" s="15"/>
      <c r="C32" s="15"/>
      <c r="D32" s="15"/>
      <c r="E32" s="15"/>
      <c r="F32" s="15"/>
      <c r="G32" s="15"/>
      <c r="H32" s="15"/>
      <c r="I32" s="15"/>
      <c r="J32" s="40"/>
      <c r="K32" s="15"/>
    </row>
    <row r="33" customFormat="false" ht="15" hidden="false" customHeight="false" outlineLevel="0" collapsed="false">
      <c r="A33" s="15" t="n">
        <f aca="false">A32+1</f>
        <v>31</v>
      </c>
      <c r="B33" s="15"/>
      <c r="C33" s="15"/>
      <c r="D33" s="15"/>
      <c r="E33" s="15"/>
      <c r="F33" s="15"/>
      <c r="G33" s="15"/>
      <c r="H33" s="15"/>
      <c r="I33" s="15"/>
      <c r="J33" s="40"/>
      <c r="K33" s="15"/>
    </row>
    <row r="34" customFormat="false" ht="15" hidden="false" customHeight="false" outlineLevel="0" collapsed="false">
      <c r="A34" s="15" t="n">
        <f aca="false">A33+1</f>
        <v>32</v>
      </c>
      <c r="B34" s="15" t="s">
        <v>90</v>
      </c>
      <c r="C34" s="15"/>
      <c r="D34" s="15"/>
      <c r="E34" s="15"/>
      <c r="F34" s="15"/>
      <c r="G34" s="94" t="n">
        <f aca="false">-DHG!C6</f>
        <v>-0</v>
      </c>
      <c r="H34" s="21" t="n">
        <f aca="false">C34+D34+E34+F34</f>
        <v>0</v>
      </c>
      <c r="I34" s="15"/>
      <c r="J34" s="40"/>
      <c r="K34" s="15"/>
    </row>
    <row r="35" customFormat="false" ht="15" hidden="false" customHeight="false" outlineLevel="0" collapsed="false">
      <c r="A35" s="15"/>
      <c r="B35" s="15"/>
      <c r="C35" s="15"/>
      <c r="D35" s="15"/>
      <c r="E35" s="15"/>
      <c r="F35" s="15"/>
      <c r="G35" s="15"/>
      <c r="H35" s="15"/>
      <c r="I35" s="15"/>
      <c r="J35" s="40"/>
      <c r="K35" s="15"/>
    </row>
    <row r="36" customFormat="false" ht="15" hidden="false" customHeight="false" outlineLevel="0" collapsed="false">
      <c r="A36" s="15"/>
      <c r="B36" s="15"/>
      <c r="C36" s="39" t="s">
        <v>91</v>
      </c>
      <c r="D36" s="21" t="n">
        <f aca="false">SUM(D3:D34)</f>
        <v>0</v>
      </c>
      <c r="E36" s="21" t="n">
        <f aca="false">SUM(E3:E34)</f>
        <v>0</v>
      </c>
      <c r="F36" s="21" t="n">
        <f aca="false">SUM(F3:F34)</f>
        <v>0</v>
      </c>
      <c r="G36" s="21" t="n">
        <f aca="false">SUM(G3:G34)</f>
        <v>0</v>
      </c>
      <c r="H36" s="21" t="n">
        <f aca="false">-(D36+E36+F36+G36)</f>
        <v>-0</v>
      </c>
      <c r="I36" s="15"/>
      <c r="J36" s="15"/>
      <c r="K36" s="15"/>
    </row>
    <row r="37" customFormat="false" ht="15" hidden="false" customHeight="false" outlineLevel="0" collapsed="false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</row>
    <row r="38" customFormat="false" ht="15" hidden="false" customHeight="false" outlineLevel="0" collapsed="false">
      <c r="A38" s="15"/>
      <c r="B38" s="15"/>
      <c r="C38" s="40"/>
      <c r="D38" s="40"/>
      <c r="E38" s="40"/>
      <c r="F38" s="15"/>
      <c r="G38" s="40"/>
      <c r="H38" s="31" t="n">
        <f aca="false">SUM(H3:H36)</f>
        <v>0</v>
      </c>
      <c r="I38" s="31" t="n">
        <f aca="false">SUM(I3:I28)</f>
        <v>0</v>
      </c>
      <c r="J38" s="40"/>
      <c r="K38" s="15"/>
    </row>
    <row r="39" customFormat="false" ht="15" hidden="false" customHeight="false" outlineLevel="0" collapsed="false">
      <c r="A39" s="15"/>
      <c r="B39" s="15"/>
      <c r="C39" s="15"/>
      <c r="D39" s="15"/>
      <c r="E39" s="15"/>
      <c r="F39" s="15"/>
      <c r="G39" s="39"/>
      <c r="H39" s="99" t="s">
        <v>22</v>
      </c>
      <c r="I39" s="99" t="s">
        <v>76</v>
      </c>
      <c r="J39" s="15"/>
      <c r="K39" s="15"/>
    </row>
  </sheetData>
  <sheetProtection sheet="true" objects="true" scenarios="true" selectLockedCells="true"/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C14"/>
  <sheetViews>
    <sheetView showFormulas="false" showGridLines="true" showRowColHeaders="true" showZeros="true" rightToLeft="false" tabSelected="false" showOutlineSymbols="true" defaultGridColor="true" view="normal" topLeftCell="A1" colorId="64" zoomScale="75" zoomScaleNormal="75" zoomScalePageLayoutView="100" workbookViewId="0">
      <selection pane="topLeft" activeCell="B14" activeCellId="0" sqref="B14"/>
    </sheetView>
  </sheetViews>
  <sheetFormatPr defaultRowHeight="15.75" zeroHeight="false" outlineLevelRow="0" outlineLevelCol="0"/>
  <cols>
    <col collapsed="false" customWidth="true" hidden="false" outlineLevel="0" max="1" min="1" style="0" width="44.78"/>
    <col collapsed="false" customWidth="true" hidden="false" outlineLevel="0" max="2" min="2" style="0" width="10.39"/>
    <col collapsed="false" customWidth="true" hidden="false" outlineLevel="0" max="3" min="3" style="0" width="16.17"/>
    <col collapsed="false" customWidth="true" hidden="false" outlineLevel="0" max="1025" min="4" style="0" width="10.39"/>
  </cols>
  <sheetData>
    <row r="1" customFormat="false" ht="15.75" hidden="false" customHeight="false" outlineLevel="0" collapsed="false">
      <c r="B1" s="0" t="s">
        <v>92</v>
      </c>
      <c r="C1" s="0" t="s">
        <v>1</v>
      </c>
    </row>
    <row r="2" customFormat="false" ht="15.75" hidden="false" customHeight="false" outlineLevel="0" collapsed="false">
      <c r="A2" s="0" t="s">
        <v>93</v>
      </c>
      <c r="B2" s="0" t="n">
        <f aca="false">Seconde!J32</f>
        <v>0</v>
      </c>
      <c r="C2" s="0" t="n">
        <f aca="false">Seconde!C10</f>
        <v>0</v>
      </c>
    </row>
    <row r="3" customFormat="false" ht="15" hidden="false" customHeight="false" outlineLevel="0" collapsed="false">
      <c r="A3" s="0" t="s">
        <v>94</v>
      </c>
      <c r="B3" s="0" t="n">
        <f aca="false">Première!J43</f>
        <v>0</v>
      </c>
      <c r="C3" s="0" t="n">
        <f aca="false">Première!C11</f>
        <v>0</v>
      </c>
    </row>
    <row r="4" customFormat="false" ht="15" hidden="false" customHeight="false" outlineLevel="0" collapsed="false">
      <c r="A4" s="0" t="s">
        <v>95</v>
      </c>
      <c r="B4" s="0" t="n">
        <f aca="false">Terminale!J46</f>
        <v>0</v>
      </c>
      <c r="C4" s="0" t="n">
        <f aca="false">Terminale!C11</f>
        <v>0</v>
      </c>
    </row>
    <row r="5" customFormat="false" ht="15.75" hidden="false" customHeight="false" outlineLevel="0" collapsed="false">
      <c r="A5" s="0" t="s">
        <v>96</v>
      </c>
      <c r="C5" s="100"/>
    </row>
    <row r="6" customFormat="false" ht="15.75" hidden="false" customHeight="false" outlineLevel="0" collapsed="false">
      <c r="A6" s="0" t="s">
        <v>90</v>
      </c>
      <c r="C6" s="100"/>
    </row>
    <row r="7" customFormat="false" ht="15.75" hidden="false" customHeight="false" outlineLevel="0" collapsed="false">
      <c r="A7" s="0" t="s">
        <v>97</v>
      </c>
      <c r="C7" s="100"/>
    </row>
    <row r="8" customFormat="false" ht="15.75" hidden="false" customHeight="false" outlineLevel="0" collapsed="false">
      <c r="C8" s="100"/>
    </row>
    <row r="9" customFormat="false" ht="15.75" hidden="false" customHeight="false" outlineLevel="0" collapsed="false">
      <c r="C9" s="100"/>
    </row>
    <row r="10" customFormat="false" ht="15.75" hidden="false" customHeight="false" outlineLevel="0" collapsed="false">
      <c r="A10" s="0" t="s">
        <v>98</v>
      </c>
      <c r="C10" s="100"/>
    </row>
    <row r="11" customFormat="false" ht="15.75" hidden="false" customHeight="false" outlineLevel="0" collapsed="false">
      <c r="B11" s="0" t="n">
        <f aca="false">SUM(B2:B10)</f>
        <v>0</v>
      </c>
      <c r="C11" s="0" t="n">
        <f aca="false">SUM(C2:C10)-C7</f>
        <v>0</v>
      </c>
    </row>
    <row r="13" customFormat="false" ht="15.75" hidden="false" customHeight="false" outlineLevel="0" collapsed="false">
      <c r="A13" s="0" t="s">
        <v>99</v>
      </c>
      <c r="B13" s="0" t="n">
        <f aca="false">C11-B11</f>
        <v>0</v>
      </c>
    </row>
    <row r="14" customFormat="false" ht="15" hidden="false" customHeight="false" outlineLevel="0" collapsed="false"/>
  </sheetData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7"/>
  <sheetViews>
    <sheetView showFormulas="false" showGridLines="true" showRowColHeaders="true" showZeros="true" rightToLeft="false" tabSelected="false" showOutlineSymbols="true" defaultGridColor="true" view="normal" topLeftCell="A7" colorId="64" zoomScale="100" zoomScaleNormal="100" zoomScalePageLayoutView="100" workbookViewId="0">
      <selection pane="topLeft" activeCell="I29" activeCellId="0" sqref="I29"/>
    </sheetView>
  </sheetViews>
  <sheetFormatPr defaultRowHeight="15.75" zeroHeight="false" outlineLevelRow="0" outlineLevelCol="0"/>
  <cols>
    <col collapsed="false" customWidth="true" hidden="false" outlineLevel="0" max="1025" min="1" style="0" width="8.62"/>
  </cols>
  <sheetData>
    <row r="1" customFormat="false" ht="15.75" hidden="false" customHeight="false" outlineLevel="0" collapsed="false">
      <c r="A1" s="0" t="s">
        <v>100</v>
      </c>
    </row>
    <row r="3" customFormat="false" ht="15.75" hidden="false" customHeight="false" outlineLevel="0" collapsed="false">
      <c r="A3" s="2" t="s">
        <v>101</v>
      </c>
    </row>
    <row r="4" customFormat="false" ht="15.75" hidden="false" customHeight="false" outlineLevel="0" collapsed="false">
      <c r="A4" s="0" t="s">
        <v>102</v>
      </c>
    </row>
    <row r="5" customFormat="false" ht="15.75" hidden="false" customHeight="false" outlineLevel="0" collapsed="false">
      <c r="A5" s="0" t="s">
        <v>103</v>
      </c>
    </row>
    <row r="7" customFormat="false" ht="15.75" hidden="false" customHeight="false" outlineLevel="0" collapsed="false">
      <c r="A7" s="2" t="s">
        <v>104</v>
      </c>
    </row>
    <row r="8" customFormat="false" ht="15" hidden="false" customHeight="false" outlineLevel="0" collapsed="false">
      <c r="A8" s="16" t="s">
        <v>105</v>
      </c>
      <c r="L8" s="101"/>
      <c r="M8" s="101"/>
    </row>
    <row r="9" customFormat="false" ht="15.65" hidden="false" customHeight="false" outlineLevel="0" collapsed="false">
      <c r="A9" s="0" t="s">
        <v>106</v>
      </c>
      <c r="L9" s="101"/>
      <c r="M9" s="101"/>
    </row>
    <row r="10" customFormat="false" ht="15" hidden="false" customHeight="false" outlineLevel="0" collapsed="false">
      <c r="A10" s="0" t="s">
        <v>107</v>
      </c>
      <c r="L10" s="101"/>
      <c r="M10" s="101"/>
    </row>
    <row r="11" customFormat="false" ht="15" hidden="false" customHeight="false" outlineLevel="0" collapsed="false">
      <c r="A11" s="0" t="s">
        <v>108</v>
      </c>
      <c r="L11" s="101"/>
      <c r="M11" s="101"/>
    </row>
    <row r="12" customFormat="false" ht="15.65" hidden="false" customHeight="false" outlineLevel="0" collapsed="false">
      <c r="A12" s="0" t="s">
        <v>109</v>
      </c>
      <c r="L12" s="101"/>
      <c r="M12" s="101"/>
    </row>
    <row r="13" customFormat="false" ht="15" hidden="false" customHeight="false" outlineLevel="0" collapsed="false">
      <c r="A13" s="0" t="s">
        <v>110</v>
      </c>
      <c r="L13" s="101"/>
      <c r="M13" s="101"/>
    </row>
    <row r="14" customFormat="false" ht="15.75" hidden="false" customHeight="false" outlineLevel="0" collapsed="false">
      <c r="A14" s="0" t="s">
        <v>111</v>
      </c>
    </row>
    <row r="15" customFormat="false" ht="15" hidden="false" customHeight="false" outlineLevel="0" collapsed="false"/>
    <row r="16" customFormat="false" ht="15" hidden="false" customHeight="false" outlineLevel="0" collapsed="false">
      <c r="A16" s="0" t="s">
        <v>112</v>
      </c>
    </row>
    <row r="17" customFormat="false" ht="15" hidden="false" customHeight="false" outlineLevel="0" collapsed="false">
      <c r="A17" s="0" t="s">
        <v>113</v>
      </c>
    </row>
    <row r="19" customFormat="false" ht="15.75" hidden="false" customHeight="false" outlineLevel="0" collapsed="false">
      <c r="A19" s="2" t="s">
        <v>114</v>
      </c>
    </row>
    <row r="21" customFormat="false" ht="15.75" hidden="false" customHeight="false" outlineLevel="0" collapsed="false">
      <c r="A21" s="0" t="s">
        <v>115</v>
      </c>
    </row>
    <row r="22" customFormat="false" ht="15.75" hidden="false" customHeight="false" outlineLevel="0" collapsed="false">
      <c r="A22" s="2" t="s">
        <v>116</v>
      </c>
    </row>
    <row r="23" customFormat="false" ht="15.75" hidden="false" customHeight="false" outlineLevel="0" collapsed="false">
      <c r="A23" s="102" t="s">
        <v>117</v>
      </c>
    </row>
    <row r="24" customFormat="false" ht="15.75" hidden="false" customHeight="false" outlineLevel="0" collapsed="false">
      <c r="A24" s="102" t="s">
        <v>118</v>
      </c>
    </row>
    <row r="25" customFormat="false" ht="15.75" hidden="false" customHeight="false" outlineLevel="0" collapsed="false">
      <c r="A25" s="102"/>
    </row>
    <row r="26" customFormat="false" ht="15.75" hidden="false" customHeight="false" outlineLevel="0" collapsed="false">
      <c r="A26" s="16" t="s">
        <v>119</v>
      </c>
    </row>
    <row r="27" customFormat="false" ht="15.75" hidden="false" customHeight="false" outlineLevel="0" collapsed="false">
      <c r="A27" s="102" t="s">
        <v>120</v>
      </c>
    </row>
  </sheetData>
  <mergeCells count="1">
    <mergeCell ref="L8:M13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485</TotalTime>
  <Application>LibreOffice/6.0.7.3$Linux_X86_64 LibreOffice_project/00m0$Build-3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2017-02-01T12:30:40Z</dcterms:created>
  <dc:creator>Bertrand MUESSER</dc:creator>
  <dc:description/>
  <dc:language>fr-FR</dc:language>
  <cp:lastModifiedBy>Guillaume Touzé</cp:lastModifiedBy>
  <dcterms:modified xsi:type="dcterms:W3CDTF">2020-01-08T16:33:27Z</dcterms:modified>
  <cp:revision>80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